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defaultThemeVersion="153222"/>
  <mc:AlternateContent xmlns:mc="http://schemas.openxmlformats.org/markup-compatibility/2006">
    <mc:Choice Requires="x15">
      <x15ac:absPath xmlns:x15ac="http://schemas.microsoft.com/office/spreadsheetml/2010/11/ac" url="S:\Формирование бюджета 2025 год\ПРОЕКТ бюджета ТГП 2025-2027\Решение с приложениями 2025-2027\"/>
    </mc:Choice>
  </mc:AlternateContent>
  <bookViews>
    <workbookView xWindow="120" yWindow="120" windowWidth="11430" windowHeight="8700" tabRatio="598" activeTab="4"/>
  </bookViews>
  <sheets>
    <sheet name="Приложение 1" sheetId="22" r:id="rId1"/>
    <sheet name="Приложение 2" sheetId="1" r:id="rId2"/>
    <sheet name="Приложение 3" sheetId="21" r:id="rId3"/>
    <sheet name="Приложение 7" sheetId="26" r:id="rId4"/>
    <sheet name="Приложение 8" sheetId="25" r:id="rId5"/>
    <sheet name="Приложение 9" sheetId="24" r:id="rId6"/>
  </sheets>
  <externalReferences>
    <externalReference r:id="rId7"/>
  </externalReferences>
  <definedNames>
    <definedName name="А1">#REF!</definedName>
    <definedName name="_xlnm.Print_Titles" localSheetId="1">'Приложение 2'!$12:$13</definedName>
    <definedName name="_xlnm.Print_Area" localSheetId="0">'Приложение 1'!$A$1:$E$25</definedName>
    <definedName name="_xlnm.Print_Area" localSheetId="1">'Приложение 2'!$A$1:$E$40</definedName>
    <definedName name="_xlnm.Print_Area" localSheetId="2">'Приложение 3'!$A$1:$E$39</definedName>
  </definedNames>
  <calcPr calcId="152511"/>
</workbook>
</file>

<file path=xl/calcChain.xml><?xml version="1.0" encoding="utf-8"?>
<calcChain xmlns="http://schemas.openxmlformats.org/spreadsheetml/2006/main">
  <c r="E17" i="26" l="1"/>
  <c r="C40" i="1" l="1"/>
  <c r="C36" i="1"/>
  <c r="E18" i="21"/>
  <c r="D18" i="21"/>
  <c r="C18" i="21"/>
  <c r="C17" i="21"/>
  <c r="C16" i="21"/>
  <c r="E30" i="21"/>
  <c r="D30" i="21"/>
  <c r="C30" i="21"/>
  <c r="E35" i="21"/>
  <c r="D35" i="21"/>
  <c r="C35" i="21"/>
  <c r="C34" i="21" s="1"/>
  <c r="C39" i="1" s="1"/>
  <c r="C31" i="21"/>
  <c r="D32" i="1"/>
  <c r="E32" i="1"/>
  <c r="C32" i="1"/>
  <c r="C30" i="1" s="1"/>
  <c r="D27" i="1"/>
  <c r="E27" i="1"/>
  <c r="C27" i="1"/>
  <c r="C26" i="1" s="1"/>
  <c r="E24" i="1"/>
  <c r="D24" i="1"/>
  <c r="C24" i="1"/>
  <c r="C22" i="1" s="1"/>
  <c r="C20" i="1"/>
  <c r="C18" i="1"/>
  <c r="C16" i="1"/>
  <c r="C19" i="22"/>
  <c r="E30" i="1" l="1"/>
  <c r="D30" i="1"/>
  <c r="E22" i="1"/>
  <c r="D22" i="1"/>
  <c r="E20" i="1"/>
  <c r="D20" i="1"/>
  <c r="E18" i="1"/>
  <c r="D18" i="1"/>
  <c r="E16" i="1"/>
  <c r="D16" i="1"/>
  <c r="E15" i="1" l="1"/>
  <c r="C15" i="1"/>
  <c r="C25" i="1"/>
  <c r="D26" i="1"/>
  <c r="D25" i="1" s="1"/>
  <c r="E26" i="1"/>
  <c r="E25" i="1" s="1"/>
  <c r="D15" i="1"/>
  <c r="E16" i="24"/>
  <c r="K16" i="24"/>
  <c r="D31" i="21"/>
  <c r="D20" i="21"/>
  <c r="D37" i="1" s="1"/>
  <c r="E34" i="21"/>
  <c r="C20" i="21"/>
  <c r="C37" i="1" s="1"/>
  <c r="I18" i="26"/>
  <c r="E18" i="26"/>
  <c r="F17" i="26"/>
  <c r="F18" i="26" s="1"/>
  <c r="D14" i="1" l="1"/>
  <c r="E14" i="1"/>
  <c r="C14" i="1"/>
  <c r="G17" i="26"/>
  <c r="G18" i="26" s="1"/>
  <c r="J17" i="26"/>
  <c r="J18" i="26" s="1"/>
  <c r="H17" i="26"/>
  <c r="H18" i="26" s="1"/>
  <c r="E39" i="1" l="1"/>
  <c r="E38" i="1"/>
  <c r="D34" i="21" l="1"/>
  <c r="D39" i="1" s="1"/>
  <c r="E18" i="25" l="1"/>
  <c r="D18" i="25"/>
  <c r="C18" i="25"/>
  <c r="C36" i="21" l="1"/>
  <c r="E36" i="21"/>
  <c r="D36" i="21"/>
  <c r="C16" i="22" l="1"/>
  <c r="C15" i="21" l="1"/>
  <c r="C38" i="1"/>
  <c r="C35" i="1" s="1"/>
  <c r="C25" i="22"/>
  <c r="E20" i="21" l="1"/>
  <c r="E37" i="1" s="1"/>
  <c r="E17" i="21" l="1"/>
  <c r="D17" i="21"/>
  <c r="D36" i="1" s="1"/>
  <c r="E36" i="1" l="1"/>
  <c r="E35" i="1" s="1"/>
  <c r="E40" i="1" s="1"/>
  <c r="D15" i="24"/>
  <c r="E15" i="24" s="1"/>
  <c r="B17" i="24"/>
  <c r="C17" i="24"/>
  <c r="F17" i="24"/>
  <c r="G17" i="24"/>
  <c r="D17" i="24" l="1"/>
  <c r="E17" i="24"/>
  <c r="H15" i="24"/>
  <c r="H17" i="24" s="1"/>
  <c r="D38" i="1"/>
  <c r="D35" i="1" s="1"/>
  <c r="D40" i="1" s="1"/>
  <c r="E16" i="21" l="1"/>
  <c r="D16" i="21"/>
  <c r="E19" i="22" l="1"/>
  <c r="D19" i="22"/>
  <c r="D25" i="22" s="1"/>
  <c r="J17" i="24"/>
  <c r="I17" i="24"/>
  <c r="D38" i="21"/>
  <c r="D15" i="21" s="1"/>
  <c r="E38" i="21"/>
  <c r="E15" i="21" s="1"/>
  <c r="D16" i="22"/>
  <c r="E16" i="22"/>
  <c r="E25" i="22" l="1"/>
  <c r="K15" i="24"/>
  <c r="K17" i="24" l="1"/>
</calcChain>
</file>

<file path=xl/sharedStrings.xml><?xml version="1.0" encoding="utf-8"?>
<sst xmlns="http://schemas.openxmlformats.org/spreadsheetml/2006/main" count="244" uniqueCount="197">
  <si>
    <t>НАЛОГИ НА ИМУЩЕСТВО</t>
  </si>
  <si>
    <t xml:space="preserve"> 1 06 01000 00 0000 110</t>
  </si>
  <si>
    <t>Земельный налог</t>
  </si>
  <si>
    <t>1 11 09000 00 0000 120</t>
  </si>
  <si>
    <t>БЕЗВОЗМЕЗДНЫЕ ПОСТУПЛЕНИЯ ОТ ДРУГИХ БЮДЖЕТОВ БЮДЖЕТНОЙ СИСТЕМЫ РОССИЙСКОЙ ФЕДЕРАЦИИ</t>
  </si>
  <si>
    <t>Доходы бюджетов городских поселений от возврата бюджетными учреждениями остатков субсидий прошлых лет</t>
  </si>
  <si>
    <t>Субвенции бюджетам городских поселений на выполнение передаваемых полномочий субъектов Российской Федерации</t>
  </si>
  <si>
    <t>Дотации бюджетам субъектов Российской Федерации и муниципальных образований</t>
  </si>
  <si>
    <t>Тихвинского городского поселения</t>
  </si>
  <si>
    <t>Субвенции бюджетам субъектов Российской Федерации и муниципальных образований</t>
  </si>
  <si>
    <t xml:space="preserve"> 1 05 00000 00 0000 000</t>
  </si>
  <si>
    <t>НАЛОГИ НА СОВОКУПНЫЙ ДОХОД</t>
  </si>
  <si>
    <t>1 14 00000 00 0000 000</t>
  </si>
  <si>
    <t xml:space="preserve"> 1 06 00000 00 0000 000</t>
  </si>
  <si>
    <t>Прочие безвозмездные поступления в бюджеты городских поселений</t>
  </si>
  <si>
    <t>Наименование</t>
  </si>
  <si>
    <t>Программа муниципальных внутренних заимствований</t>
  </si>
  <si>
    <t>(тысяч рублей)</t>
  </si>
  <si>
    <t>Кредиты от кредитных организаций</t>
  </si>
  <si>
    <t>Кредиты от других бюджетов бюджетной системы РФ</t>
  </si>
  <si>
    <t xml:space="preserve">Налог на доходы физических лиц </t>
  </si>
  <si>
    <t>Налог на имущество физических лиц</t>
  </si>
  <si>
    <t xml:space="preserve">БЕЗВОЗМЕЗДНЫЕ ПОСТУПЛЕНИЯ </t>
  </si>
  <si>
    <t xml:space="preserve"> 1 11 00000 00 0000 000</t>
  </si>
  <si>
    <t>Источники</t>
  </si>
  <si>
    <t xml:space="preserve">внутреннего финансирования дефицита бюджета </t>
  </si>
  <si>
    <t>Код бюджетной классификации</t>
  </si>
  <si>
    <t>000 01 02 00 00 00 0000 000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</si>
  <si>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</si>
  <si>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(Приложение № 7)</t>
  </si>
  <si>
    <t>1 17 00000 00 0000 000</t>
  </si>
  <si>
    <t>Объем и распределение иных межбюджетных трансфертов</t>
  </si>
  <si>
    <t>ПРОЧИЕ НЕНАЛОГОВЫЕ ДОХОДЫ</t>
  </si>
  <si>
    <t>Увеличение прочих остатков денежных средств бюджетов городских поселений</t>
  </si>
  <si>
    <t>000 01 05 02 01 13 0000 610</t>
  </si>
  <si>
    <t>Прочие межбюджетные трансферты, передаваемые бюджетам городских поселений</t>
  </si>
  <si>
    <t>Субсидии бюджетам городских поселений на софинансирование капитальных вложений в объекты муниципальной собственности</t>
  </si>
  <si>
    <t xml:space="preserve"> 1 06 06000 00 0000 110</t>
  </si>
  <si>
    <t>Муниципальная программа "Обеспечение качественным жильем граждан на территории Тихвинского городского поселения"</t>
  </si>
  <si>
    <t>Изменение прочих остатков денежных средств бюджетов поселений</t>
  </si>
  <si>
    <t>000 01 05 02 01 13 0000 510</t>
  </si>
  <si>
    <t>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</si>
  <si>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Сумма, тысяч рублей</t>
  </si>
  <si>
    <t>Внутренние заимствования</t>
  </si>
  <si>
    <t xml:space="preserve">Объем привлечения </t>
  </si>
  <si>
    <t xml:space="preserve">Объем погашения </t>
  </si>
  <si>
    <t>1 14 06000 00 0000 430</t>
  </si>
  <si>
    <t>Кредиты кредитных организаций в валюте Российской Федерации</t>
  </si>
  <si>
    <t>000 01 02 00 00 13 0000 710</t>
  </si>
  <si>
    <t>Получение кредитов от кредитных организаций бюджетами городских поселений в валюте Российской Федерации</t>
  </si>
  <si>
    <t>000 01 02 00 00 13 0000 810</t>
  </si>
  <si>
    <t>НАЛОГОВЫЕ И НЕНАЛОГОВЫЕ ДОХОДЫ</t>
  </si>
  <si>
    <t>Уменьшение прочих остатков денежных средств бюджетов городских поселений</t>
  </si>
  <si>
    <t>Субсидии бюджетам городских поселений</t>
  </si>
  <si>
    <t xml:space="preserve"> 1 11 05000 00 0000 120</t>
  </si>
  <si>
    <t>1 03 00000 00 0000 000</t>
  </si>
  <si>
    <t>НЕНАЛОГОВЫЕ ДОХОДЫ</t>
  </si>
  <si>
    <t xml:space="preserve"> 2 02 00000 00 0000 000</t>
  </si>
  <si>
    <t>Иные межбюджетные трансферты</t>
  </si>
  <si>
    <t xml:space="preserve">из бюджета Тихвинского городского поселения </t>
  </si>
  <si>
    <t>бюджету Тихвинского района</t>
  </si>
  <si>
    <t xml:space="preserve">Тихвинского городского поселения </t>
  </si>
  <si>
    <t xml:space="preserve"> 1 01 00000 00 0000 000</t>
  </si>
  <si>
    <t xml:space="preserve"> 1 01 02000 01 0000 110</t>
  </si>
  <si>
    <t>ДОХОДЫ ОТ ИСПОЛЬЗОВАНИЯ ИМУЩЕСТВА, НАХОДЯЩЕГОСЯ В ГОСУДАРСТВЕННОЙ И МУНИЦИПАЛЬНОЙ СОБСТВЕННОСТИ</t>
  </si>
  <si>
    <t>Код  дохода бюджетной классификации</t>
  </si>
  <si>
    <t>Источник доходов</t>
  </si>
  <si>
    <t>1 00 00000 00 0000 000</t>
  </si>
  <si>
    <t>УТВЕРЖДЕНА</t>
  </si>
  <si>
    <t>ДОХОДЫ ОТ ПРОДАЖИ МАТЕРИАЛЬНЫХ И НЕМАТЕРИАЛЬНЫХ АКТИВОВ</t>
  </si>
  <si>
    <t>Погашение бюджетами городских поселений кредитов от кредитных организаций в валюте Российской Федерации</t>
  </si>
  <si>
    <t>000 01 03 01 00 00 0000 000</t>
  </si>
  <si>
    <t xml:space="preserve">Бюджетные кредиты от других бюджетов бюджетной системы Российской Федерации </t>
  </si>
  <si>
    <t>000 01 03 01 00 13 0000 710</t>
  </si>
  <si>
    <t xml:space="preserve">Получение кредитов от других бюджетов  бюджетной системы Российской Федерации бюджетами городских поселений в валюте Российской Федерации </t>
  </si>
  <si>
    <t>000 01 03 01 00 13 0000 810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</si>
  <si>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</si>
  <si>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000 01 05 02 01 13 0000 000</t>
  </si>
  <si>
    <t>№ п/п</t>
  </si>
  <si>
    <t>Наименование полномочий местного значения</t>
  </si>
  <si>
    <t>Полномочия  контрольно-счетного органа Тихвинского городского поселения по осуществлению внешнего муниципального финансового контроля</t>
  </si>
  <si>
    <t>Итого:</t>
  </si>
  <si>
    <t>1 16 00000 00 0000 000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</si>
  <si>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</si>
  <si>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</si>
  <si>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</si>
  <si>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Всего источников внутреннего финансирования дефицита бюджета: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</si>
  <si>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</si>
  <si>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ВСЕГО ДОХОДОВ</t>
  </si>
  <si>
    <t xml:space="preserve"> 2 00 00000 00 0000 000</t>
  </si>
  <si>
    <t>ПРОЧИЕ БЕЗВОЗМЕЗДНЫЕ ПОСТУПЛЕНИЯ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</si>
  <si>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</si>
  <si>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Единый сельскохозяйственный налог</t>
  </si>
  <si>
    <t>Прочие субсидии бюджетам городских поселений</t>
  </si>
  <si>
    <t>Дотации бюджетам городских поселений на поддержку мер по обеспечению сбалансированности бюджетов</t>
  </si>
  <si>
    <t>2 18 05010 13 0000 151</t>
  </si>
  <si>
    <t>2 18 00000 00 0000 151</t>
  </si>
  <si>
    <t xml:space="preserve">решением совета депутатов </t>
  </si>
  <si>
    <t>Субсидии бюджетам городских поселений на реализацию мероприятий по обеспечению жильем молодых семей</t>
  </si>
  <si>
    <t>НАЛОГОВЫЕ ДОХОДЫ</t>
  </si>
  <si>
    <t>Прогнозируемые</t>
  </si>
  <si>
    <t>НАЛОГИ НА ПРИБЫЛЬ, ДОХОДЫ</t>
  </si>
  <si>
    <t>1 14 02000 00 0000 410</t>
  </si>
  <si>
    <t>2 02 20077 13 0000 150</t>
  </si>
  <si>
    <t>2 02 20216 13 0000 150</t>
  </si>
  <si>
    <t>2 02 20299 13 0000 150</t>
  </si>
  <si>
    <t>2 02 20302 13 0000 150</t>
  </si>
  <si>
    <t>2 02 25497 13 0000 150</t>
  </si>
  <si>
    <t>2 02 25555 13 0000 150</t>
  </si>
  <si>
    <t>2 02 29999 13 0000 150</t>
  </si>
  <si>
    <t>2 02 30024 13 0000 150</t>
  </si>
  <si>
    <t>2 02 35118 13 0000 150</t>
  </si>
  <si>
    <t>2 02 10000 00 0000 150</t>
  </si>
  <si>
    <t xml:space="preserve"> 2 02 15002 13 0000 150</t>
  </si>
  <si>
    <t>2 02 20000 13 0000 150</t>
  </si>
  <si>
    <t>2 02 30000 00 0000 150</t>
  </si>
  <si>
    <t>2 02 40000 00 0000 150</t>
  </si>
  <si>
    <t>2 02 49999 13 0000150</t>
  </si>
  <si>
    <t>2 07 00000 00 0000 150</t>
  </si>
  <si>
    <t>2 07 05030 13 0000 150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</si>
  <si>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</si>
  <si>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</si>
  <si>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2 02 25519 13 0000 150</t>
  </si>
  <si>
    <t>Субсидия бюджетам на поддержку отрасли культуры</t>
  </si>
  <si>
    <t>Предельная величина на 1 января 2025 года</t>
  </si>
  <si>
    <t xml:space="preserve"> 2 02 16001 13 0000 150</t>
  </si>
  <si>
    <t xml:space="preserve">Дотации бюджетам городских поселений на выравнивание бюджетной обеспеченности из бюджетов муниципальных районов </t>
  </si>
  <si>
    <t>2025 год</t>
  </si>
  <si>
    <t>Предельная величина на 1 января 2026 года</t>
  </si>
  <si>
    <t xml:space="preserve">Осуществление части полномочий по решению вопросов местного значения, предусмотренных пунктом 24 части 1 статьи 14 Федерального закона от 06.10.2003 №131-ФЗ «Об общих принципах организации местного самоуправления в Российской Федерации» - организация ритуальных услуг и содержание мест захоронения </t>
  </si>
  <si>
    <t>поступления налоговых, неналоговых доходов и безвозмездных поступлений в бюджет Тихвинского городского поселения по кодам видов доходов</t>
  </si>
  <si>
    <t>1.1.</t>
  </si>
  <si>
    <t>1.2.</t>
  </si>
  <si>
    <t>Итого по муниципальной программе "Обеспечение качественным жильем граждан на территории Тихвинского городского поселения"</t>
  </si>
  <si>
    <t>ВСЕГО по Адресной программе:</t>
  </si>
  <si>
    <t xml:space="preserve">АДРЕСНАЯ ИНВЕСТИЦИОННАЯ ПРОГРАММА </t>
  </si>
  <si>
    <t xml:space="preserve">за счет средств вышестоящих бюджетов и бюджета Тихвинского городского поселения </t>
  </si>
  <si>
    <t>Программная часть</t>
  </si>
  <si>
    <t>Годы строительства</t>
  </si>
  <si>
    <t>ДК</t>
  </si>
  <si>
    <t>Главный распорядитель бюджетных средств</t>
  </si>
  <si>
    <t>Получатель бюджетных средств</t>
  </si>
  <si>
    <t>Администрация</t>
  </si>
  <si>
    <t xml:space="preserve">Наименование муниципальной программы, мероприятия, объекта </t>
  </si>
  <si>
    <t>2026 год</t>
  </si>
  <si>
    <t>Предельная величина на 1 января 2027 года</t>
  </si>
  <si>
    <t>1 05 03000 01 0000 110</t>
  </si>
  <si>
    <t>Доходы, получаемые в виде арендной платы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</si>
  <si>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</si>
  <si>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 1 13 00000 00 0000 000</t>
  </si>
  <si>
    <t>ДОХОДЫ ОТ ОКАЗАНИЯ ПЛАТНЫХ УСЛУГ И КОМПЕНСАЦИИ ЗАТРАТ ГОСУДАРСТВА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</si>
  <si>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</si>
  <si>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автономных учреждений)</t>
  </si>
  <si>
    <t>ШТРАФЫ,САНКЦИИ, ВОЗМЕЩЕНИЕ УЩЕРБА</t>
  </si>
  <si>
    <t xml:space="preserve">                                                                                                                             УТВЕРЖДЕНЫ</t>
  </si>
  <si>
    <t xml:space="preserve">                                                                                                                              решением совета депутатов</t>
  </si>
  <si>
    <t xml:space="preserve">                                                                                                                             Тихвинского городского поселения</t>
  </si>
  <si>
    <t xml:space="preserve">                                                                                                                              (Приложение № 1)</t>
  </si>
  <si>
    <t xml:space="preserve">                                                                                                                                                    УТВЕРЖДЕНЫ</t>
  </si>
  <si>
    <t xml:space="preserve">                                                                                                                                                     решением совета депутатов</t>
  </si>
  <si>
    <t xml:space="preserve">                                                                                                                                                     Тихвинского городского поселения</t>
  </si>
  <si>
    <t xml:space="preserve">                                                                                                                                                     (Приложение № 2)</t>
  </si>
  <si>
    <t xml:space="preserve">                                                                                                                                             УТВЕРЖДЕНЫ</t>
  </si>
  <si>
    <t xml:space="preserve">                                                                                                                                             решением совета депутатов</t>
  </si>
  <si>
    <t xml:space="preserve">                                                                                                                                             Тихвинского городского поселения</t>
  </si>
  <si>
    <t xml:space="preserve">                                                                                                                                             (Приложение № 3)</t>
  </si>
  <si>
    <t>Межбюджетные трансферты,</t>
  </si>
  <si>
    <t xml:space="preserve">получаемые из других бюджетов бюджетной системы Российской Федерации </t>
  </si>
  <si>
    <t xml:space="preserve">                                                                                                              УТВЕРЖДЕН</t>
  </si>
  <si>
    <t xml:space="preserve">                                                                                                              решением совета депутатов             </t>
  </si>
  <si>
    <t xml:space="preserve">                                                                                                              Тихвинского городского поселения</t>
  </si>
  <si>
    <t xml:space="preserve">                                                                                                              (Приложение № 8)</t>
  </si>
  <si>
    <t xml:space="preserve">                                                                                                                                                                                                                   УТВЕРЖДЕНА</t>
  </si>
  <si>
    <t xml:space="preserve">                                                                                                                                                                                                                    решением совета депутатов             </t>
  </si>
  <si>
    <t xml:space="preserve">                                                                                                                                                                                                                   Тихвинского городского поселения</t>
  </si>
  <si>
    <t xml:space="preserve">                                                                                                                                                                                                                    (Прилоржение №9)</t>
  </si>
  <si>
    <t xml:space="preserve">                                                                                                                              от _______________ 2024г. № 02-____</t>
  </si>
  <si>
    <t>на 2025 год и на плановый период 2026 и 2027 годов</t>
  </si>
  <si>
    <t>2027 год</t>
  </si>
  <si>
    <t xml:space="preserve">                                                                                                                                                     от _______________ 2024г. № 02-___</t>
  </si>
  <si>
    <t xml:space="preserve">                                                                                                                                             от ____________ 2024г. № 02- __</t>
  </si>
  <si>
    <t xml:space="preserve"> на 2025 год и на плановый период 2026 и 2027 годов</t>
  </si>
  <si>
    <t>от ______________ 2024г. № 02-____</t>
  </si>
  <si>
    <t xml:space="preserve">                                                                                                              от ________  2024г. № ______</t>
  </si>
  <si>
    <t xml:space="preserve">                                                                                                                                                                                                                    от ________  2024г. № ______</t>
  </si>
  <si>
    <t>Предельная величина на 1 января 2028 года</t>
  </si>
  <si>
    <r>
      <t xml:space="preserve">2025 год,                        </t>
    </r>
    <r>
      <rPr>
        <b/>
        <sz val="10"/>
        <color theme="1"/>
        <rFont val="Times New Roman"/>
        <family val="1"/>
        <charset val="204"/>
      </rPr>
      <t>тысяч рублей</t>
    </r>
  </si>
  <si>
    <r>
      <t xml:space="preserve">2026 год,                      </t>
    </r>
    <r>
      <rPr>
        <b/>
        <sz val="10"/>
        <color theme="1"/>
        <rFont val="Times New Roman"/>
        <family val="1"/>
        <charset val="204"/>
      </rPr>
      <t xml:space="preserve"> тысяч рублей</t>
    </r>
  </si>
  <si>
    <r>
      <t xml:space="preserve">2027 год,                                   </t>
    </r>
    <r>
      <rPr>
        <b/>
        <sz val="10"/>
        <color theme="1"/>
        <rFont val="Times New Roman"/>
        <family val="1"/>
        <charset val="204"/>
      </rPr>
      <t>тысяч рублей</t>
    </r>
  </si>
  <si>
    <t>2025 - 2026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</si>
  <si>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 за счет средств  областного и местного бюджетов.</t>
  </si>
  <si>
    <t>Проектирование и строительство объектов инженерной и транспортной инфраструктуры на земельных участках, предоставленных бесплатно гражданам. Разработка и экспертиза ПСД "Транспортная инфраструктура ИЖС Фишева Гора".</t>
  </si>
  <si>
    <t>2026 - 2027</t>
  </si>
  <si>
    <r>
      <t xml:space="preserve">Вышестоящие бюджеты, </t>
    </r>
    <r>
      <rPr>
        <b/>
        <sz val="9"/>
        <color theme="1"/>
        <rFont val="Times New Roman"/>
        <family val="1"/>
        <charset val="204"/>
      </rPr>
      <t xml:space="preserve">тысяч рублей </t>
    </r>
  </si>
  <si>
    <r>
      <t xml:space="preserve">Местный бюджет, </t>
    </r>
    <r>
      <rPr>
        <b/>
        <sz val="9"/>
        <color theme="1"/>
        <rFont val="Times New Roman"/>
        <family val="1"/>
        <charset val="204"/>
      </rPr>
      <t>тысяч рублей</t>
    </r>
    <r>
      <rPr>
        <b/>
        <sz val="10"/>
        <color theme="1"/>
        <rFont val="Times New Roman"/>
        <family val="1"/>
        <charset val="204"/>
      </rPr>
      <t xml:space="preserve"> </t>
    </r>
  </si>
  <si>
    <r>
      <t xml:space="preserve">Местный бюджет, </t>
    </r>
    <r>
      <rPr>
        <b/>
        <sz val="9"/>
        <color theme="1"/>
        <rFont val="Times New Roman"/>
        <family val="1"/>
        <charset val="204"/>
      </rPr>
      <t xml:space="preserve">тысяч рублей </t>
    </r>
  </si>
  <si>
    <t>на 2025 год и на плановой период 2026 и 2027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</si>
</sst>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0.00000"/>
    <numFmt numFmtId="167" formatCode="#,##0.00000"/>
    <numFmt numFmtId="168" formatCode="#,##0.0"/>
    <numFmt numFmtId="169" formatCode="?"/>
    <numFmt numFmtId="170" formatCode="000000"/>
  </numFmts>
  <fonts count="41" x14ac:knownFonts="1">
    <font>
      <sz val="10"/>
      <name val="Arial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Arial"/>
      <family val="2"/>
      <charset val="204"/>
    </font>
    <font>
      <sz val="9"/>
      <color rgb="FFFF0000"/>
      <name val="Arial"/>
      <family val="2"/>
      <charset val="204"/>
    </font>
    <font>
      <sz val="10"/>
      <color rgb="FFFF0000"/>
      <name val="Arial"/>
      <family val="2"/>
      <charset val="204"/>
    </font>
    <font>
      <sz val="9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2"/>
      <color rgb="FFFF0000"/>
      <name val="Arial"/>
      <family val="2"/>
      <charset val="204"/>
    </font>
    <font>
      <sz val="11"/>
      <color rgb="FFFF000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8"/>
      <color rgb="FFFF0000"/>
      <name val="Arial"/>
      <family val="2"/>
      <charset val="204"/>
    </font>
    <font>
      <sz val="8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9"/>
      <name val="Arial"/>
      <family val="2"/>
      <charset val="204"/>
    </font>
    <font>
      <sz val="11"/>
      <color theme="1"/>
      <name val="Times"/>
      <family val="1"/>
    </font>
    <font>
      <b/>
      <sz val="11"/>
      <color theme="1"/>
      <name val="Times"/>
      <family val="1"/>
    </font>
    <font>
      <sz val="14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1" fillId="0" borderId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</cellStyleXfs>
  <cellXfs count="264">
    <xf numFmtId="0" fontId="0" fillId="0" borderId="0" xfId="0"/>
    <xf numFmtId="0" fontId="0" fillId="0" borderId="0" xfId="0" applyAlignment="1"/>
    <xf numFmtId="0" fontId="4" fillId="0" borderId="0" xfId="0" applyFont="1"/>
    <xf numFmtId="0" fontId="12" fillId="0" borderId="0" xfId="0" applyFont="1" applyAlignment="1">
      <alignment horizontal="right"/>
    </xf>
    <xf numFmtId="0" fontId="11" fillId="0" borderId="0" xfId="0" applyFont="1"/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168" fontId="13" fillId="0" borderId="4" xfId="0" applyNumberFormat="1" applyFont="1" applyBorder="1" applyAlignment="1">
      <alignment horizontal="left" vertical="center" wrapText="1"/>
    </xf>
    <xf numFmtId="168" fontId="13" fillId="0" borderId="4" xfId="0" applyNumberFormat="1" applyFont="1" applyBorder="1" applyAlignment="1">
      <alignment horizontal="right" vertical="center" wrapText="1"/>
    </xf>
    <xf numFmtId="0" fontId="13" fillId="0" borderId="10" xfId="0" applyFont="1" applyBorder="1" applyAlignment="1">
      <alignment horizontal="center" vertical="center" wrapText="1"/>
    </xf>
    <xf numFmtId="168" fontId="13" fillId="0" borderId="10" xfId="0" applyNumberFormat="1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168" fontId="7" fillId="0" borderId="4" xfId="0" applyNumberFormat="1" applyFont="1" applyBorder="1" applyAlignment="1">
      <alignment horizontal="right" vertical="center" wrapText="1"/>
    </xf>
    <xf numFmtId="0" fontId="4" fillId="0" borderId="0" xfId="0" applyFont="1" applyAlignment="1"/>
    <xf numFmtId="0" fontId="7" fillId="0" borderId="0" xfId="0" applyFont="1" applyAlignment="1">
      <alignment horizontal="center"/>
    </xf>
    <xf numFmtId="0" fontId="16" fillId="0" borderId="0" xfId="0" applyFont="1"/>
    <xf numFmtId="0" fontId="21" fillId="0" borderId="0" xfId="0" applyFont="1"/>
    <xf numFmtId="0" fontId="22" fillId="0" borderId="0" xfId="0" applyFont="1"/>
    <xf numFmtId="0" fontId="23" fillId="0" borderId="3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vertical="center" wrapText="1"/>
    </xf>
    <xf numFmtId="166" fontId="23" fillId="0" borderId="0" xfId="0" applyNumberFormat="1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 wrapText="1"/>
    </xf>
    <xf numFmtId="167" fontId="18" fillId="0" borderId="0" xfId="0" applyNumberFormat="1" applyFont="1"/>
    <xf numFmtId="167" fontId="22" fillId="0" borderId="0" xfId="0" applyNumberFormat="1" applyFont="1"/>
    <xf numFmtId="0" fontId="23" fillId="0" borderId="0" xfId="0" applyFont="1" applyAlignment="1">
      <alignment horizontal="center" vertical="center"/>
    </xf>
    <xf numFmtId="0" fontId="18" fillId="0" borderId="0" xfId="0" applyFont="1" applyFill="1" applyAlignment="1">
      <alignment horizontal="right"/>
    </xf>
    <xf numFmtId="0" fontId="18" fillId="0" borderId="0" xfId="0" applyFont="1" applyAlignment="1">
      <alignment horizontal="center" vertical="center"/>
    </xf>
    <xf numFmtId="168" fontId="16" fillId="0" borderId="0" xfId="0" applyNumberFormat="1" applyFont="1"/>
    <xf numFmtId="0" fontId="18" fillId="0" borderId="0" xfId="0" applyFont="1" applyAlignment="1">
      <alignment wrapText="1"/>
    </xf>
    <xf numFmtId="167" fontId="18" fillId="0" borderId="0" xfId="0" applyNumberFormat="1" applyFont="1" applyAlignment="1">
      <alignment wrapText="1"/>
    </xf>
    <xf numFmtId="168" fontId="18" fillId="0" borderId="0" xfId="0" applyNumberFormat="1" applyFont="1" applyAlignment="1">
      <alignment wrapText="1"/>
    </xf>
    <xf numFmtId="168" fontId="18" fillId="0" borderId="0" xfId="0" applyNumberFormat="1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vertical="center"/>
    </xf>
    <xf numFmtId="0" fontId="14" fillId="0" borderId="0" xfId="0" applyFont="1"/>
    <xf numFmtId="0" fontId="17" fillId="0" borderId="0" xfId="0" applyFont="1"/>
    <xf numFmtId="167" fontId="17" fillId="0" borderId="0" xfId="0" applyNumberFormat="1" applyFont="1"/>
    <xf numFmtId="167" fontId="23" fillId="0" borderId="3" xfId="0" applyNumberFormat="1" applyFont="1" applyBorder="1" applyAlignment="1">
      <alignment horizontal="right" vertical="center"/>
    </xf>
    <xf numFmtId="0" fontId="23" fillId="0" borderId="3" xfId="0" applyFont="1" applyFill="1" applyBorder="1" applyAlignment="1">
      <alignment vertical="center" wrapText="1"/>
    </xf>
    <xf numFmtId="0" fontId="23" fillId="0" borderId="7" xfId="0" applyFont="1" applyBorder="1" applyAlignment="1">
      <alignment horizontal="center" vertical="center"/>
    </xf>
    <xf numFmtId="0" fontId="23" fillId="0" borderId="7" xfId="0" applyFont="1" applyFill="1" applyBorder="1" applyAlignment="1">
      <alignment vertical="center" wrapText="1"/>
    </xf>
    <xf numFmtId="167" fontId="23" fillId="0" borderId="7" xfId="0" applyNumberFormat="1" applyFont="1" applyBorder="1" applyAlignment="1">
      <alignment horizontal="right" vertical="center"/>
    </xf>
    <xf numFmtId="168" fontId="23" fillId="0" borderId="3" xfId="0" applyNumberFormat="1" applyFont="1" applyBorder="1" applyAlignment="1">
      <alignment horizontal="right" vertical="center"/>
    </xf>
    <xf numFmtId="168" fontId="23" fillId="0" borderId="7" xfId="0" applyNumberFormat="1" applyFont="1" applyBorder="1" applyAlignment="1">
      <alignment horizontal="right" vertical="center"/>
    </xf>
    <xf numFmtId="0" fontId="17" fillId="0" borderId="0" xfId="0" applyNumberFormat="1" applyFont="1"/>
    <xf numFmtId="167" fontId="24" fillId="0" borderId="0" xfId="0" applyNumberFormat="1" applyFont="1"/>
    <xf numFmtId="0" fontId="17" fillId="0" borderId="0" xfId="0" applyNumberFormat="1" applyFont="1" applyAlignment="1">
      <alignment horizontal="center"/>
    </xf>
    <xf numFmtId="0" fontId="19" fillId="0" borderId="0" xfId="0" applyNumberFormat="1" applyFont="1" applyAlignment="1">
      <alignment horizontal="right"/>
    </xf>
    <xf numFmtId="167" fontId="19" fillId="0" borderId="0" xfId="0" applyNumberFormat="1" applyFont="1" applyAlignment="1">
      <alignment horizontal="right"/>
    </xf>
    <xf numFmtId="0" fontId="19" fillId="0" borderId="0" xfId="0" applyFont="1" applyAlignment="1">
      <alignment horizontal="right" wrapText="1"/>
    </xf>
    <xf numFmtId="167" fontId="19" fillId="0" borderId="0" xfId="0" applyNumberFormat="1" applyFont="1" applyAlignment="1">
      <alignment horizontal="right" wrapText="1"/>
    </xf>
    <xf numFmtId="0" fontId="19" fillId="0" borderId="0" xfId="0" applyFont="1" applyAlignment="1">
      <alignment wrapText="1"/>
    </xf>
    <xf numFmtId="167" fontId="19" fillId="0" borderId="0" xfId="0" applyNumberFormat="1" applyFont="1" applyAlignment="1">
      <alignment wrapText="1"/>
    </xf>
    <xf numFmtId="0" fontId="14" fillId="0" borderId="0" xfId="0" applyNumberFormat="1" applyFont="1"/>
    <xf numFmtId="167" fontId="14" fillId="0" borderId="0" xfId="0" applyNumberFormat="1" applyFont="1"/>
    <xf numFmtId="167" fontId="25" fillId="0" borderId="0" xfId="0" applyNumberFormat="1" applyFont="1"/>
    <xf numFmtId="0" fontId="24" fillId="0" borderId="0" xfId="0" applyFont="1"/>
    <xf numFmtId="0" fontId="15" fillId="0" borderId="0" xfId="0" applyFont="1"/>
    <xf numFmtId="0" fontId="27" fillId="0" borderId="0" xfId="0" applyFont="1" applyAlignment="1">
      <alignment horizontal="center"/>
    </xf>
    <xf numFmtId="0" fontId="15" fillId="0" borderId="0" xfId="0" applyFont="1" applyAlignment="1"/>
    <xf numFmtId="0" fontId="28" fillId="0" borderId="0" xfId="0" applyFont="1" applyAlignment="1">
      <alignment horizontal="center"/>
    </xf>
    <xf numFmtId="0" fontId="29" fillId="0" borderId="0" xfId="0" applyFont="1" applyAlignment="1">
      <alignment horizontal="right"/>
    </xf>
    <xf numFmtId="0" fontId="30" fillId="0" borderId="1" xfId="0" applyFont="1" applyBorder="1" applyAlignment="1">
      <alignment horizontal="center" vertical="center"/>
    </xf>
    <xf numFmtId="0" fontId="30" fillId="0" borderId="1" xfId="0" applyFont="1" applyBorder="1" applyAlignment="1">
      <alignment vertical="center" wrapText="1"/>
    </xf>
    <xf numFmtId="0" fontId="30" fillId="0" borderId="1" xfId="0" applyFont="1" applyFill="1" applyBorder="1" applyAlignment="1">
      <alignment vertical="center" wrapText="1"/>
    </xf>
    <xf numFmtId="49" fontId="30" fillId="0" borderId="1" xfId="0" applyNumberFormat="1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31" fillId="0" borderId="4" xfId="0" applyNumberFormat="1" applyFont="1" applyBorder="1" applyAlignment="1">
      <alignment horizontal="center" vertical="center" wrapText="1"/>
    </xf>
    <xf numFmtId="169" fontId="30" fillId="0" borderId="1" xfId="0" applyNumberFormat="1" applyFont="1" applyBorder="1" applyAlignment="1">
      <alignment horizontal="left" vertical="center" wrapText="1"/>
    </xf>
    <xf numFmtId="0" fontId="31" fillId="0" borderId="4" xfId="0" applyFont="1" applyBorder="1" applyAlignment="1">
      <alignment horizontal="center" vertical="center"/>
    </xf>
    <xf numFmtId="0" fontId="31" fillId="0" borderId="4" xfId="0" applyFont="1" applyBorder="1" applyAlignment="1">
      <alignment vertical="center" wrapText="1"/>
    </xf>
    <xf numFmtId="0" fontId="31" fillId="0" borderId="0" xfId="0" applyFont="1" applyAlignment="1">
      <alignment horizontal="center"/>
    </xf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left" vertical="center" wrapText="1"/>
    </xf>
    <xf numFmtId="168" fontId="30" fillId="0" borderId="4" xfId="0" applyNumberFormat="1" applyFont="1" applyBorder="1" applyAlignment="1">
      <alignment horizontal="right" vertical="center" wrapText="1"/>
    </xf>
    <xf numFmtId="0" fontId="30" fillId="0" borderId="4" xfId="0" applyFont="1" applyFill="1" applyBorder="1" applyAlignment="1">
      <alignment horizontal="left" vertical="center" wrapText="1"/>
    </xf>
    <xf numFmtId="0" fontId="31" fillId="0" borderId="10" xfId="0" applyFont="1" applyBorder="1" applyAlignment="1">
      <alignment horizontal="left" vertical="center"/>
    </xf>
    <xf numFmtId="168" fontId="31" fillId="0" borderId="4" xfId="0" applyNumberFormat="1" applyFont="1" applyBorder="1" applyAlignment="1">
      <alignment horizontal="right" vertical="center" wrapText="1"/>
    </xf>
    <xf numFmtId="0" fontId="1" fillId="0" borderId="0" xfId="0" applyNumberFormat="1" applyFont="1"/>
    <xf numFmtId="0" fontId="1" fillId="0" borderId="0" xfId="0" applyFont="1" applyAlignment="1"/>
    <xf numFmtId="0" fontId="10" fillId="0" borderId="0" xfId="0" applyNumberFormat="1" applyFont="1" applyAlignment="1">
      <alignment horizontal="center" wrapText="1"/>
    </xf>
    <xf numFmtId="0" fontId="9" fillId="0" borderId="4" xfId="0" applyNumberFormat="1" applyFont="1" applyBorder="1" applyAlignment="1">
      <alignment horizontal="center" vertical="center" wrapText="1"/>
    </xf>
    <xf numFmtId="0" fontId="9" fillId="0" borderId="15" xfId="0" applyNumberFormat="1" applyFont="1" applyBorder="1" applyAlignment="1">
      <alignment horizontal="center" vertical="center"/>
    </xf>
    <xf numFmtId="0" fontId="9" fillId="0" borderId="11" xfId="0" applyNumberFormat="1" applyFont="1" applyBorder="1" applyAlignment="1">
      <alignment horizontal="left" vertical="center" wrapText="1"/>
    </xf>
    <xf numFmtId="168" fontId="1" fillId="0" borderId="0" xfId="0" applyNumberFormat="1" applyFont="1"/>
    <xf numFmtId="0" fontId="8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left" vertical="center" wrapText="1"/>
    </xf>
    <xf numFmtId="0" fontId="8" fillId="0" borderId="7" xfId="0" applyNumberFormat="1" applyFont="1" applyBorder="1" applyAlignment="1">
      <alignment horizontal="center" vertical="center"/>
    </xf>
    <xf numFmtId="0" fontId="8" fillId="0" borderId="7" xfId="0" applyNumberFormat="1" applyFont="1" applyBorder="1" applyAlignment="1">
      <alignment horizontal="left" vertical="center" wrapText="1"/>
    </xf>
    <xf numFmtId="0" fontId="9" fillId="0" borderId="12" xfId="0" applyNumberFormat="1" applyFont="1" applyBorder="1" applyAlignment="1">
      <alignment horizontal="center" vertical="center"/>
    </xf>
    <xf numFmtId="0" fontId="9" fillId="0" borderId="5" xfId="0" applyNumberFormat="1" applyFont="1" applyBorder="1" applyAlignment="1">
      <alignment horizontal="left" vertical="center" wrapText="1"/>
    </xf>
    <xf numFmtId="0" fontId="8" fillId="0" borderId="12" xfId="0" applyNumberFormat="1" applyFont="1" applyBorder="1" applyAlignment="1">
      <alignment horizontal="center" vertical="center"/>
    </xf>
    <xf numFmtId="0" fontId="8" fillId="0" borderId="9" xfId="0" applyNumberFormat="1" applyFont="1" applyBorder="1" applyAlignment="1">
      <alignment horizontal="left" vertical="center" wrapText="1"/>
    </xf>
    <xf numFmtId="167" fontId="1" fillId="0" borderId="0" xfId="0" applyNumberFormat="1" applyFont="1"/>
    <xf numFmtId="0" fontId="9" fillId="0" borderId="13" xfId="0" applyNumberFormat="1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168" fontId="2" fillId="0" borderId="0" xfId="0" applyNumberFormat="1" applyFont="1"/>
    <xf numFmtId="167" fontId="2" fillId="0" borderId="0" xfId="0" applyNumberFormat="1" applyFont="1"/>
    <xf numFmtId="0" fontId="8" fillId="0" borderId="14" xfId="0" applyNumberFormat="1" applyFont="1" applyBorder="1" applyAlignment="1">
      <alignment horizontal="center" vertical="center"/>
    </xf>
    <xf numFmtId="0" fontId="13" fillId="0" borderId="4" xfId="0" applyNumberFormat="1" applyFont="1" applyBorder="1" applyAlignment="1">
      <alignment horizontal="center" vertical="center"/>
    </xf>
    <xf numFmtId="0" fontId="9" fillId="0" borderId="4" xfId="0" applyNumberFormat="1" applyFont="1" applyBorder="1" applyAlignment="1">
      <alignment horizontal="left" vertical="center" wrapText="1"/>
    </xf>
    <xf numFmtId="0" fontId="1" fillId="0" borderId="0" xfId="0" applyNumberFormat="1" applyFont="1" applyAlignment="1">
      <alignment horizontal="center"/>
    </xf>
    <xf numFmtId="0" fontId="8" fillId="0" borderId="0" xfId="0" applyNumberFormat="1" applyFont="1"/>
    <xf numFmtId="167" fontId="8" fillId="0" borderId="0" xfId="0" applyNumberFormat="1" applyFont="1"/>
    <xf numFmtId="167" fontId="13" fillId="0" borderId="0" xfId="0" applyNumberFormat="1" applyFont="1"/>
    <xf numFmtId="0" fontId="8" fillId="0" borderId="0" xfId="0" applyFont="1" applyAlignment="1">
      <alignment horizontal="right" wrapText="1"/>
    </xf>
    <xf numFmtId="167" fontId="8" fillId="0" borderId="0" xfId="0" applyNumberFormat="1" applyFont="1" applyAlignment="1">
      <alignment horizontal="right" wrapText="1"/>
    </xf>
    <xf numFmtId="0" fontId="9" fillId="0" borderId="0" xfId="0" applyFont="1" applyAlignment="1">
      <alignment wrapText="1"/>
    </xf>
    <xf numFmtId="167" fontId="9" fillId="0" borderId="0" xfId="0" applyNumberFormat="1" applyFont="1" applyAlignment="1">
      <alignment wrapText="1"/>
    </xf>
    <xf numFmtId="167" fontId="6" fillId="0" borderId="0" xfId="0" applyNumberFormat="1" applyFont="1"/>
    <xf numFmtId="0" fontId="6" fillId="0" borderId="0" xfId="0" applyNumberFormat="1" applyFont="1" applyAlignment="1">
      <alignment horizontal="right"/>
    </xf>
    <xf numFmtId="167" fontId="6" fillId="0" borderId="0" xfId="0" applyNumberFormat="1" applyFont="1" applyAlignment="1">
      <alignment horizontal="right"/>
    </xf>
    <xf numFmtId="168" fontId="7" fillId="0" borderId="11" xfId="0" applyNumberFormat="1" applyFont="1" applyBorder="1" applyAlignment="1">
      <alignment horizontal="right" vertical="center" wrapText="1"/>
    </xf>
    <xf numFmtId="168" fontId="13" fillId="0" borderId="1" xfId="0" applyNumberFormat="1" applyFont="1" applyBorder="1" applyAlignment="1">
      <alignment horizontal="right" vertical="center" wrapText="1"/>
    </xf>
    <xf numFmtId="168" fontId="7" fillId="0" borderId="6" xfId="0" applyNumberFormat="1" applyFont="1" applyBorder="1" applyAlignment="1">
      <alignment horizontal="right" vertical="center" wrapText="1"/>
    </xf>
    <xf numFmtId="0" fontId="30" fillId="0" borderId="6" xfId="0" applyFont="1" applyBorder="1" applyAlignment="1">
      <alignment horizontal="center" vertical="center"/>
    </xf>
    <xf numFmtId="0" fontId="30" fillId="0" borderId="6" xfId="0" applyFont="1" applyBorder="1" applyAlignment="1">
      <alignment vertical="center" wrapText="1"/>
    </xf>
    <xf numFmtId="0" fontId="30" fillId="0" borderId="1" xfId="0" applyFont="1" applyBorder="1" applyAlignment="1">
      <alignment horizontal="left" vertical="center" wrapText="1"/>
    </xf>
    <xf numFmtId="49" fontId="30" fillId="0" borderId="1" xfId="0" applyNumberFormat="1" applyFont="1" applyBorder="1" applyAlignment="1">
      <alignment horizontal="left" vertical="center" wrapText="1"/>
    </xf>
    <xf numFmtId="49" fontId="30" fillId="0" borderId="7" xfId="0" applyNumberFormat="1" applyFont="1" applyBorder="1" applyAlignment="1">
      <alignment horizontal="center" vertical="center" wrapText="1"/>
    </xf>
    <xf numFmtId="49" fontId="30" fillId="0" borderId="7" xfId="0" applyNumberFormat="1" applyFont="1" applyBorder="1" applyAlignment="1">
      <alignment horizontal="left" vertical="center" wrapText="1"/>
    </xf>
    <xf numFmtId="168" fontId="31" fillId="0" borderId="4" xfId="0" applyNumberFormat="1" applyFont="1" applyBorder="1" applyAlignment="1">
      <alignment horizontal="right" vertical="center"/>
    </xf>
    <xf numFmtId="168" fontId="30" fillId="0" borderId="6" xfId="0" applyNumberFormat="1" applyFont="1" applyBorder="1" applyAlignment="1">
      <alignment horizontal="right" vertical="center" wrapText="1"/>
    </xf>
    <xf numFmtId="168" fontId="30" fillId="0" borderId="1" xfId="0" applyNumberFormat="1" applyFont="1" applyBorder="1" applyAlignment="1">
      <alignment horizontal="right" vertical="center"/>
    </xf>
    <xf numFmtId="168" fontId="23" fillId="0" borderId="1" xfId="0" applyNumberFormat="1" applyFont="1" applyBorder="1" applyAlignment="1">
      <alignment horizontal="right" vertical="center"/>
    </xf>
    <xf numFmtId="168" fontId="30" fillId="0" borderId="7" xfId="0" applyNumberFormat="1" applyFont="1" applyBorder="1" applyAlignment="1">
      <alignment horizontal="right" vertical="center"/>
    </xf>
    <xf numFmtId="166" fontId="9" fillId="0" borderId="4" xfId="0" applyNumberFormat="1" applyFont="1" applyBorder="1" applyAlignment="1">
      <alignment horizontal="center" vertical="center"/>
    </xf>
    <xf numFmtId="166" fontId="9" fillId="0" borderId="4" xfId="0" applyNumberFormat="1" applyFont="1" applyBorder="1" applyAlignment="1">
      <alignment horizontal="left" vertical="center" wrapText="1"/>
    </xf>
    <xf numFmtId="168" fontId="31" fillId="0" borderId="4" xfId="0" applyNumberFormat="1" applyFont="1" applyFill="1" applyBorder="1" applyAlignment="1">
      <alignment horizontal="right" vertical="center"/>
    </xf>
    <xf numFmtId="168" fontId="3" fillId="0" borderId="0" xfId="0" applyNumberFormat="1" applyFont="1"/>
    <xf numFmtId="0" fontId="3" fillId="0" borderId="0" xfId="0" applyFont="1"/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left" vertical="center" wrapText="1"/>
    </xf>
    <xf numFmtId="168" fontId="30" fillId="0" borderId="5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168" fontId="30" fillId="0" borderId="1" xfId="0" applyNumberFormat="1" applyFont="1" applyFill="1" applyBorder="1" applyAlignment="1">
      <alignment horizontal="right" vertical="center"/>
    </xf>
    <xf numFmtId="168" fontId="30" fillId="0" borderId="1" xfId="0" applyNumberFormat="1" applyFont="1" applyFill="1" applyBorder="1" applyAlignment="1" applyProtection="1">
      <alignment horizontal="right" vertical="center" wrapText="1"/>
    </xf>
    <xf numFmtId="0" fontId="34" fillId="0" borderId="1" xfId="0" applyFont="1" applyBorder="1" applyAlignment="1">
      <alignment horizontal="left" vertical="center" wrapText="1"/>
    </xf>
    <xf numFmtId="168" fontId="30" fillId="0" borderId="1" xfId="0" applyNumberFormat="1" applyFont="1" applyFill="1" applyBorder="1" applyAlignment="1">
      <alignment horizontal="right" vertical="center" wrapText="1"/>
    </xf>
    <xf numFmtId="0" fontId="34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168" fontId="30" fillId="0" borderId="2" xfId="0" applyNumberFormat="1" applyFont="1" applyFill="1" applyBorder="1" applyAlignment="1">
      <alignment horizontal="right" vertical="center"/>
    </xf>
    <xf numFmtId="168" fontId="9" fillId="0" borderId="4" xfId="0" applyNumberFormat="1" applyFont="1" applyBorder="1" applyAlignment="1">
      <alignment horizontal="right" vertical="center"/>
    </xf>
    <xf numFmtId="0" fontId="8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vertical="center" wrapText="1"/>
    </xf>
    <xf numFmtId="168" fontId="30" fillId="0" borderId="3" xfId="0" applyNumberFormat="1" applyFont="1" applyFill="1" applyBorder="1" applyAlignment="1">
      <alignment horizontal="right" vertical="center" wrapText="1"/>
    </xf>
    <xf numFmtId="49" fontId="8" fillId="0" borderId="1" xfId="0" applyNumberFormat="1" applyFont="1" applyBorder="1" applyAlignment="1">
      <alignment horizontal="left" vertical="center" wrapText="1"/>
    </xf>
    <xf numFmtId="169" fontId="8" fillId="0" borderId="1" xfId="0" applyNumberFormat="1" applyFont="1" applyBorder="1" applyAlignment="1">
      <alignment horizontal="left" vertical="center" wrapText="1"/>
    </xf>
    <xf numFmtId="0" fontId="8" fillId="0" borderId="5" xfId="0" applyFont="1" applyBorder="1" applyAlignment="1">
      <alignment horizontal="center" vertical="center"/>
    </xf>
    <xf numFmtId="49" fontId="8" fillId="0" borderId="5" xfId="0" applyNumberFormat="1" applyFont="1" applyBorder="1" applyAlignment="1">
      <alignment horizontal="left" vertical="center" wrapText="1"/>
    </xf>
    <xf numFmtId="166" fontId="8" fillId="0" borderId="4" xfId="0" applyNumberFormat="1" applyFont="1" applyBorder="1" applyAlignment="1">
      <alignment horizontal="center" vertical="center"/>
    </xf>
    <xf numFmtId="166" fontId="9" fillId="0" borderId="4" xfId="0" applyNumberFormat="1" applyFont="1" applyBorder="1" applyAlignment="1">
      <alignment vertical="center" wrapText="1"/>
    </xf>
    <xf numFmtId="0" fontId="35" fillId="0" borderId="0" xfId="0" applyFont="1"/>
    <xf numFmtId="0" fontId="31" fillId="0" borderId="4" xfId="0" applyFont="1" applyBorder="1" applyAlignment="1">
      <alignment horizontal="center" vertical="center"/>
    </xf>
    <xf numFmtId="0" fontId="30" fillId="0" borderId="3" xfId="0" applyFont="1" applyBorder="1" applyAlignment="1">
      <alignment horizontal="center" vertical="center"/>
    </xf>
    <xf numFmtId="0" fontId="30" fillId="0" borderId="3" xfId="0" applyFont="1" applyFill="1" applyBorder="1" applyAlignment="1">
      <alignment vertical="center" wrapText="1"/>
    </xf>
    <xf numFmtId="168" fontId="30" fillId="0" borderId="3" xfId="0" applyNumberFormat="1" applyFont="1" applyFill="1" applyBorder="1" applyAlignment="1">
      <alignment horizontal="right" vertical="center"/>
    </xf>
    <xf numFmtId="0" fontId="30" fillId="0" borderId="8" xfId="0" applyFont="1" applyBorder="1" applyAlignment="1">
      <alignment horizontal="left" vertical="center" wrapText="1"/>
    </xf>
    <xf numFmtId="49" fontId="30" fillId="0" borderId="2" xfId="0" applyNumberFormat="1" applyFont="1" applyBorder="1" applyAlignment="1">
      <alignment horizontal="left" vertical="center" wrapText="1"/>
    </xf>
    <xf numFmtId="168" fontId="30" fillId="0" borderId="7" xfId="0" applyNumberFormat="1" applyFont="1" applyFill="1" applyBorder="1" applyAlignment="1">
      <alignment horizontal="right" vertical="center"/>
    </xf>
    <xf numFmtId="0" fontId="36" fillId="0" borderId="0" xfId="0" applyFont="1"/>
    <xf numFmtId="166" fontId="36" fillId="0" borderId="0" xfId="2" applyNumberFormat="1" applyFont="1" applyFill="1"/>
    <xf numFmtId="0" fontId="36" fillId="0" borderId="0" xfId="2" applyFont="1" applyFill="1" applyAlignment="1">
      <alignment horizontal="left"/>
    </xf>
    <xf numFmtId="0" fontId="36" fillId="0" borderId="0" xfId="0" applyFont="1" applyFill="1" applyBorder="1"/>
    <xf numFmtId="0" fontId="36" fillId="0" borderId="0" xfId="0" applyFont="1" applyAlignment="1"/>
    <xf numFmtId="0" fontId="36" fillId="0" borderId="0" xfId="2" applyFont="1" applyFill="1" applyAlignment="1">
      <alignment wrapText="1"/>
    </xf>
    <xf numFmtId="0" fontId="36" fillId="0" borderId="0" xfId="2" applyNumberFormat="1" applyFont="1" applyFill="1"/>
    <xf numFmtId="166" fontId="37" fillId="0" borderId="0" xfId="2" applyNumberFormat="1" applyFont="1" applyFill="1" applyAlignment="1">
      <alignment horizontal="center" vertical="justify"/>
    </xf>
    <xf numFmtId="0" fontId="32" fillId="0" borderId="0" xfId="0" applyFont="1"/>
    <xf numFmtId="166" fontId="31" fillId="0" borderId="0" xfId="2" applyNumberFormat="1" applyFont="1" applyFill="1" applyAlignment="1">
      <alignment horizontal="center" vertical="justify"/>
    </xf>
    <xf numFmtId="0" fontId="31" fillId="0" borderId="0" xfId="2" applyFont="1" applyFill="1" applyAlignment="1">
      <alignment horizontal="center" vertical="justify"/>
    </xf>
    <xf numFmtId="0" fontId="32" fillId="0" borderId="0" xfId="0" applyFont="1" applyFill="1" applyBorder="1"/>
    <xf numFmtId="0" fontId="31" fillId="0" borderId="0" xfId="2" applyNumberFormat="1" applyFont="1" applyFill="1" applyAlignment="1">
      <alignment horizontal="center" vertical="center" wrapText="1"/>
    </xf>
    <xf numFmtId="0" fontId="32" fillId="0" borderId="0" xfId="2" applyFont="1" applyFill="1" applyAlignment="1">
      <alignment horizontal="center" vertical="center" wrapText="1"/>
    </xf>
    <xf numFmtId="166" fontId="32" fillId="0" borderId="0" xfId="2" applyNumberFormat="1" applyFont="1" applyFill="1" applyAlignment="1">
      <alignment horizontal="center" vertical="center" wrapText="1"/>
    </xf>
    <xf numFmtId="0" fontId="32" fillId="0" borderId="0" xfId="0" applyFont="1" applyFill="1" applyBorder="1" applyAlignment="1">
      <alignment horizontal="left"/>
    </xf>
    <xf numFmtId="49" fontId="31" fillId="0" borderId="4" xfId="2" applyNumberFormat="1" applyFont="1" applyFill="1" applyBorder="1" applyAlignment="1">
      <alignment horizontal="center" vertical="center" wrapText="1"/>
    </xf>
    <xf numFmtId="170" fontId="31" fillId="0" borderId="10" xfId="0" applyNumberFormat="1" applyFont="1" applyFill="1" applyBorder="1" applyAlignment="1">
      <alignment horizontal="left" vertical="center" wrapText="1"/>
    </xf>
    <xf numFmtId="170" fontId="31" fillId="0" borderId="4" xfId="0" applyNumberFormat="1" applyFont="1" applyFill="1" applyBorder="1" applyAlignment="1">
      <alignment horizontal="center" vertical="center" wrapText="1"/>
    </xf>
    <xf numFmtId="166" fontId="31" fillId="0" borderId="4" xfId="2" applyNumberFormat="1" applyFont="1" applyFill="1" applyBorder="1" applyAlignment="1">
      <alignment horizontal="center" vertical="center" wrapText="1"/>
    </xf>
    <xf numFmtId="168" fontId="31" fillId="0" borderId="16" xfId="2" applyNumberFormat="1" applyFont="1" applyFill="1" applyBorder="1" applyAlignment="1">
      <alignment horizontal="right" vertical="center" wrapText="1"/>
    </xf>
    <xf numFmtId="0" fontId="31" fillId="0" borderId="4" xfId="2" applyFont="1" applyFill="1" applyBorder="1" applyAlignment="1">
      <alignment horizontal="center" vertical="center" wrapText="1"/>
    </xf>
    <xf numFmtId="49" fontId="30" fillId="0" borderId="11" xfId="2" applyNumberFormat="1" applyFont="1" applyFill="1" applyBorder="1" applyAlignment="1">
      <alignment horizontal="center" vertical="center" wrapText="1"/>
    </xf>
    <xf numFmtId="170" fontId="30" fillId="0" borderId="11" xfId="0" applyNumberFormat="1" applyFont="1" applyFill="1" applyBorder="1" applyAlignment="1">
      <alignment horizontal="left" vertical="center" wrapText="1"/>
    </xf>
    <xf numFmtId="49" fontId="30" fillId="0" borderId="11" xfId="0" applyNumberFormat="1" applyFont="1" applyFill="1" applyBorder="1" applyAlignment="1">
      <alignment horizontal="center" vertical="center" wrapText="1"/>
    </xf>
    <xf numFmtId="168" fontId="30" fillId="0" borderId="11" xfId="0" applyNumberFormat="1" applyFont="1" applyFill="1" applyBorder="1" applyAlignment="1">
      <alignment horizontal="right" vertical="center" wrapText="1"/>
    </xf>
    <xf numFmtId="168" fontId="30" fillId="0" borderId="6" xfId="0" applyNumberFormat="1" applyFont="1" applyFill="1" applyBorder="1" applyAlignment="1">
      <alignment horizontal="right" vertical="center" wrapText="1"/>
    </xf>
    <xf numFmtId="0" fontId="30" fillId="0" borderId="6" xfId="2" applyFont="1" applyFill="1" applyBorder="1" applyAlignment="1">
      <alignment horizontal="center" vertical="center"/>
    </xf>
    <xf numFmtId="49" fontId="30" fillId="0" borderId="1" xfId="2" applyNumberFormat="1" applyFont="1" applyFill="1" applyBorder="1" applyAlignment="1">
      <alignment horizontal="center" vertical="center" wrapText="1"/>
    </xf>
    <xf numFmtId="170" fontId="30" fillId="0" borderId="1" xfId="0" applyNumberFormat="1" applyFont="1" applyFill="1" applyBorder="1" applyAlignment="1">
      <alignment horizontal="left" vertical="center" wrapText="1"/>
    </xf>
    <xf numFmtId="49" fontId="30" fillId="0" borderId="1" xfId="0" applyNumberFormat="1" applyFont="1" applyFill="1" applyBorder="1" applyAlignment="1">
      <alignment horizontal="center" vertical="center" wrapText="1"/>
    </xf>
    <xf numFmtId="0" fontId="30" fillId="0" borderId="1" xfId="2" applyFont="1" applyFill="1" applyBorder="1" applyAlignment="1">
      <alignment horizontal="center" vertical="center"/>
    </xf>
    <xf numFmtId="49" fontId="30" fillId="0" borderId="4" xfId="2" applyNumberFormat="1" applyFont="1" applyFill="1" applyBorder="1" applyAlignment="1">
      <alignment horizontal="center" vertical="center" wrapText="1"/>
    </xf>
    <xf numFmtId="49" fontId="30" fillId="0" borderId="4" xfId="0" applyNumberFormat="1" applyFont="1" applyFill="1" applyBorder="1" applyAlignment="1">
      <alignment horizontal="center" vertical="center" wrapText="1"/>
    </xf>
    <xf numFmtId="168" fontId="31" fillId="0" borderId="4" xfId="0" applyNumberFormat="1" applyFont="1" applyFill="1" applyBorder="1" applyAlignment="1">
      <alignment vertical="center" wrapText="1"/>
    </xf>
    <xf numFmtId="0" fontId="30" fillId="0" borderId="4" xfId="2" applyFont="1" applyFill="1" applyBorder="1" applyAlignment="1">
      <alignment horizontal="center" vertical="center"/>
    </xf>
    <xf numFmtId="168" fontId="32" fillId="0" borderId="0" xfId="0" applyNumberFormat="1" applyFont="1" applyFill="1" applyBorder="1" applyAlignment="1">
      <alignment horizontal="left"/>
    </xf>
    <xf numFmtId="0" fontId="30" fillId="0" borderId="4" xfId="2" applyNumberFormat="1" applyFont="1" applyFill="1" applyBorder="1" applyAlignment="1">
      <alignment horizontal="center" vertical="center"/>
    </xf>
    <xf numFmtId="0" fontId="31" fillId="0" borderId="4" xfId="2" applyNumberFormat="1" applyFont="1" applyFill="1" applyBorder="1" applyAlignment="1">
      <alignment horizontal="left" vertical="center"/>
    </xf>
    <xf numFmtId="0" fontId="31" fillId="0" borderId="4" xfId="2" applyNumberFormat="1" applyFont="1" applyFill="1" applyBorder="1" applyAlignment="1">
      <alignment horizontal="center" vertical="center"/>
    </xf>
    <xf numFmtId="49" fontId="31" fillId="0" borderId="4" xfId="2" applyNumberFormat="1" applyFont="1" applyFill="1" applyBorder="1" applyAlignment="1">
      <alignment horizontal="center" vertical="center"/>
    </xf>
    <xf numFmtId="168" fontId="31" fillId="0" borderId="4" xfId="0" applyNumberFormat="1" applyFont="1" applyFill="1" applyBorder="1" applyAlignment="1">
      <alignment horizontal="right" vertical="center" wrapText="1"/>
    </xf>
    <xf numFmtId="167" fontId="31" fillId="0" borderId="4" xfId="0" applyNumberFormat="1" applyFont="1" applyFill="1" applyBorder="1" applyAlignment="1">
      <alignment horizontal="right" vertical="center" wrapText="1"/>
    </xf>
    <xf numFmtId="0" fontId="39" fillId="0" borderId="4" xfId="0" applyNumberFormat="1" applyFont="1" applyFill="1" applyBorder="1" applyAlignment="1">
      <alignment horizontal="center" vertical="center" wrapText="1"/>
    </xf>
    <xf numFmtId="0" fontId="39" fillId="0" borderId="4" xfId="0" applyFont="1" applyBorder="1" applyAlignment="1">
      <alignment horizontal="center" vertical="center" wrapText="1"/>
    </xf>
    <xf numFmtId="0" fontId="13" fillId="0" borderId="0" xfId="0" applyNumberFormat="1" applyFont="1" applyAlignment="1">
      <alignment horizontal="left" wrapText="1"/>
    </xf>
    <xf numFmtId="0" fontId="0" fillId="0" borderId="0" xfId="0" applyAlignment="1"/>
    <xf numFmtId="0" fontId="13" fillId="0" borderId="0" xfId="0" applyFont="1" applyAlignment="1"/>
    <xf numFmtId="0" fontId="13" fillId="0" borderId="0" xfId="0" applyNumberFormat="1" applyFont="1" applyAlignment="1"/>
    <xf numFmtId="0" fontId="9" fillId="0" borderId="4" xfId="0" applyFont="1" applyBorder="1" applyAlignment="1">
      <alignment horizontal="center" vertical="center"/>
    </xf>
    <xf numFmtId="0" fontId="10" fillId="0" borderId="0" xfId="0" applyNumberFormat="1" applyFont="1" applyAlignment="1">
      <alignment horizontal="center" wrapText="1"/>
    </xf>
    <xf numFmtId="0" fontId="1" fillId="0" borderId="0" xfId="0" applyFont="1" applyAlignment="1"/>
    <xf numFmtId="0" fontId="10" fillId="0" borderId="0" xfId="0" applyNumberFormat="1" applyFont="1" applyAlignment="1">
      <alignment horizontal="center"/>
    </xf>
    <xf numFmtId="0" fontId="9" fillId="0" borderId="4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wrapText="1"/>
    </xf>
    <xf numFmtId="0" fontId="4" fillId="0" borderId="0" xfId="0" applyFont="1" applyAlignment="1"/>
    <xf numFmtId="0" fontId="6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31" fillId="0" borderId="4" xfId="0" applyFont="1" applyBorder="1" applyAlignment="1">
      <alignment horizontal="center" vertical="center"/>
    </xf>
    <xf numFmtId="0" fontId="27" fillId="0" borderId="0" xfId="0" applyFont="1" applyAlignment="1">
      <alignment horizontal="center" wrapText="1"/>
    </xf>
    <xf numFmtId="0" fontId="15" fillId="0" borderId="0" xfId="0" applyFont="1" applyAlignment="1"/>
    <xf numFmtId="0" fontId="27" fillId="0" borderId="0" xfId="0" applyFont="1" applyAlignment="1">
      <alignment horizontal="center"/>
    </xf>
    <xf numFmtId="0" fontId="31" fillId="0" borderId="4" xfId="0" applyFont="1" applyBorder="1" applyAlignment="1">
      <alignment horizontal="center" vertical="center" wrapText="1"/>
    </xf>
    <xf numFmtId="0" fontId="32" fillId="0" borderId="4" xfId="0" applyFont="1" applyBorder="1" applyAlignment="1">
      <alignment horizontal="center" vertical="center" wrapText="1"/>
    </xf>
    <xf numFmtId="0" fontId="26" fillId="0" borderId="0" xfId="2" applyFont="1" applyAlignment="1"/>
    <xf numFmtId="166" fontId="26" fillId="0" borderId="0" xfId="2" applyNumberFormat="1" applyFont="1" applyAlignment="1"/>
    <xf numFmtId="0" fontId="31" fillId="0" borderId="4" xfId="2" applyFont="1" applyFill="1" applyBorder="1" applyAlignment="1">
      <alignment horizontal="center" vertical="center" wrapText="1"/>
    </xf>
    <xf numFmtId="0" fontId="31" fillId="0" borderId="11" xfId="2" applyFont="1" applyFill="1" applyBorder="1" applyAlignment="1">
      <alignment horizontal="center" vertical="center" wrapText="1"/>
    </xf>
    <xf numFmtId="0" fontId="32" fillId="0" borderId="9" xfId="0" applyFont="1" applyBorder="1" applyAlignment="1">
      <alignment horizontal="center" vertical="center" wrapText="1"/>
    </xf>
    <xf numFmtId="0" fontId="39" fillId="0" borderId="4" xfId="2" applyFont="1" applyFill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166" fontId="31" fillId="0" borderId="4" xfId="2" applyNumberFormat="1" applyFont="1" applyFill="1" applyBorder="1" applyAlignment="1">
      <alignment horizontal="center" vertical="center" wrapText="1"/>
    </xf>
    <xf numFmtId="0" fontId="31" fillId="0" borderId="10" xfId="2" applyFont="1" applyFill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1" fillId="0" borderId="17" xfId="2" applyFont="1" applyFill="1" applyBorder="1" applyAlignment="1">
      <alignment horizontal="center" vertical="center" wrapText="1"/>
    </xf>
    <xf numFmtId="0" fontId="31" fillId="0" borderId="16" xfId="2" applyFont="1" applyFill="1" applyBorder="1" applyAlignment="1">
      <alignment horizontal="center" vertical="center" wrapText="1"/>
    </xf>
    <xf numFmtId="0" fontId="36" fillId="0" borderId="0" xfId="0" applyFont="1" applyAlignment="1">
      <alignment wrapText="1"/>
    </xf>
    <xf numFmtId="0" fontId="36" fillId="0" borderId="0" xfId="0" applyFont="1" applyAlignment="1"/>
    <xf numFmtId="0" fontId="27" fillId="0" borderId="0" xfId="2" applyNumberFormat="1" applyFont="1" applyFill="1" applyAlignment="1">
      <alignment horizontal="center" vertical="center" wrapText="1"/>
    </xf>
    <xf numFmtId="0" fontId="38" fillId="0" borderId="0" xfId="2" applyFont="1" applyFill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/>
    <xf numFmtId="0" fontId="7" fillId="0" borderId="4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33" fillId="0" borderId="0" xfId="0" applyFont="1" applyAlignment="1"/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15" fillId="0" borderId="4" xfId="0" applyFont="1" applyBorder="1" applyAlignment="1"/>
    <xf numFmtId="0" fontId="39" fillId="0" borderId="4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_Лист1" xfId="2"/>
    <cellStyle name="Тысячи [0]_Лист1" xfId="3"/>
    <cellStyle name="Тысячи_Лист1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2016%20&#1075;&#1086;&#1076;/&#1050;&#1086;&#1088;&#1088;&#1077;&#1082;&#1090;&#1080;&#1088;&#1086;&#1074;&#1082;&#1072;%20&#1073;&#1102;&#1076;&#1078;&#1077;&#1090;&#1072;%202016/&#1050;&#1086;&#1088;&#1088;&#1077;&#1082;&#1090;&#1080;&#1088;&#1086;&#1074;&#1082;&#1072;%20&#8470;3%20(&#1080;&#1102;&#1083;&#1100;)/1&#1055;&#1088;&#1080;&#1083;&#1086;&#1078;&#1077;&#1085;&#1080;&#1103;%20&#1082;&#1086;&#1088;&#1088;&#1077;&#1082;&#1090;%20&#8470;3%20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  <sheetName val="Приложение.3"/>
      <sheetName val="Приложение.5"/>
      <sheetName val="Приложение11"/>
      <sheetName val="Приложение.13"/>
      <sheetName val="Приложение.9ЦП"/>
      <sheetName val="Приложение.19АД "/>
      <sheetName val="Приложение15"/>
      <sheetName val="Приложение.17"/>
      <sheetName val="Приложение 7"/>
      <sheetName val="Приложение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1"/>
  <sheetViews>
    <sheetView zoomScaleNormal="100" workbookViewId="0">
      <selection activeCell="G17" sqref="G17"/>
    </sheetView>
  </sheetViews>
  <sheetFormatPr defaultRowHeight="12.75" x14ac:dyDescent="0.2"/>
  <cols>
    <col min="1" max="1" width="28.28515625" style="39" customWidth="1"/>
    <col min="2" max="2" width="44" style="39" customWidth="1"/>
    <col min="3" max="5" width="13.7109375" style="39" customWidth="1"/>
    <col min="6" max="8" width="13.85546875" style="39" customWidth="1"/>
    <col min="9" max="10" width="12.140625" style="39" customWidth="1"/>
    <col min="11" max="16384" width="9.140625" style="39"/>
  </cols>
  <sheetData>
    <row r="1" spans="1:6" s="82" customFormat="1" ht="15.75" x14ac:dyDescent="0.25">
      <c r="A1" s="214" t="s">
        <v>154</v>
      </c>
      <c r="B1" s="214"/>
      <c r="C1" s="215"/>
      <c r="D1" s="215"/>
      <c r="E1" s="215"/>
    </row>
    <row r="2" spans="1:6" s="82" customFormat="1" ht="15.75" x14ac:dyDescent="0.25">
      <c r="A2" s="216" t="s">
        <v>155</v>
      </c>
      <c r="B2" s="216"/>
      <c r="C2" s="215"/>
      <c r="D2" s="215"/>
      <c r="E2" s="215"/>
    </row>
    <row r="3" spans="1:6" s="82" customFormat="1" ht="15.75" x14ac:dyDescent="0.25">
      <c r="A3" s="216" t="s">
        <v>156</v>
      </c>
      <c r="B3" s="216"/>
      <c r="C3" s="215"/>
      <c r="D3" s="215"/>
      <c r="E3" s="215"/>
    </row>
    <row r="4" spans="1:6" s="82" customFormat="1" ht="15.75" x14ac:dyDescent="0.25">
      <c r="A4" s="217" t="s">
        <v>176</v>
      </c>
      <c r="B4" s="215"/>
      <c r="C4" s="215"/>
      <c r="D4" s="215"/>
      <c r="E4" s="215"/>
    </row>
    <row r="5" spans="1:6" s="82" customFormat="1" ht="15.75" x14ac:dyDescent="0.25">
      <c r="A5" s="216" t="s">
        <v>157</v>
      </c>
      <c r="B5" s="216"/>
      <c r="C5" s="215"/>
      <c r="D5" s="215"/>
      <c r="E5" s="215"/>
    </row>
    <row r="6" spans="1:6" s="82" customFormat="1" ht="18" customHeight="1" x14ac:dyDescent="0.2">
      <c r="A6" s="83"/>
      <c r="B6" s="83"/>
      <c r="C6" s="83"/>
      <c r="D6" s="83"/>
    </row>
    <row r="7" spans="1:6" s="82" customFormat="1" ht="18" customHeight="1" x14ac:dyDescent="0.2">
      <c r="A7" s="83"/>
      <c r="B7" s="83"/>
      <c r="C7" s="83"/>
      <c r="D7" s="83"/>
    </row>
    <row r="8" spans="1:6" s="82" customFormat="1" ht="18.75" x14ac:dyDescent="0.3">
      <c r="A8" s="221" t="s">
        <v>24</v>
      </c>
      <c r="B8" s="221"/>
      <c r="C8" s="221"/>
      <c r="D8" s="221"/>
      <c r="E8" s="220"/>
    </row>
    <row r="9" spans="1:6" s="82" customFormat="1" ht="18.75" x14ac:dyDescent="0.3">
      <c r="A9" s="219" t="s">
        <v>25</v>
      </c>
      <c r="B9" s="219"/>
      <c r="C9" s="219"/>
      <c r="D9" s="219"/>
      <c r="E9" s="220"/>
    </row>
    <row r="10" spans="1:6" s="82" customFormat="1" ht="21" customHeight="1" x14ac:dyDescent="0.3">
      <c r="A10" s="219" t="s">
        <v>8</v>
      </c>
      <c r="B10" s="220"/>
      <c r="C10" s="220"/>
      <c r="D10" s="220"/>
      <c r="E10" s="220"/>
    </row>
    <row r="11" spans="1:6" s="82" customFormat="1" ht="21" customHeight="1" x14ac:dyDescent="0.3">
      <c r="A11" s="219" t="s">
        <v>177</v>
      </c>
      <c r="B11" s="220"/>
      <c r="C11" s="220"/>
      <c r="D11" s="220"/>
      <c r="E11" s="220"/>
    </row>
    <row r="12" spans="1:6" s="82" customFormat="1" ht="21" customHeight="1" x14ac:dyDescent="0.3">
      <c r="A12" s="84"/>
      <c r="B12" s="83"/>
      <c r="C12" s="83"/>
      <c r="D12" s="83"/>
      <c r="E12" s="83"/>
    </row>
    <row r="13" spans="1:6" s="82" customFormat="1" ht="5.25" customHeight="1" x14ac:dyDescent="0.3">
      <c r="A13" s="84"/>
      <c r="B13" s="83"/>
      <c r="C13" s="83"/>
      <c r="D13" s="83"/>
    </row>
    <row r="14" spans="1:6" s="82" customFormat="1" ht="27" customHeight="1" x14ac:dyDescent="0.2">
      <c r="A14" s="222" t="s">
        <v>26</v>
      </c>
      <c r="B14" s="222" t="s">
        <v>15</v>
      </c>
      <c r="C14" s="218" t="s">
        <v>42</v>
      </c>
      <c r="D14" s="218"/>
      <c r="E14" s="218"/>
    </row>
    <row r="15" spans="1:6" s="82" customFormat="1" ht="42.75" customHeight="1" x14ac:dyDescent="0.2">
      <c r="A15" s="223"/>
      <c r="B15" s="218"/>
      <c r="C15" s="85" t="s">
        <v>127</v>
      </c>
      <c r="D15" s="85" t="s">
        <v>144</v>
      </c>
      <c r="E15" s="85" t="s">
        <v>178</v>
      </c>
    </row>
    <row r="16" spans="1:6" s="82" customFormat="1" ht="46.5" customHeight="1" x14ac:dyDescent="0.2">
      <c r="A16" s="86" t="s">
        <v>27</v>
      </c>
      <c r="B16" s="87" t="s">
        <v>47</v>
      </c>
      <c r="C16" s="116">
        <f t="shared" ref="C16" si="0">C17+C18</f>
        <v>0</v>
      </c>
      <c r="D16" s="116">
        <f>D17+D18</f>
        <v>0</v>
      </c>
      <c r="E16" s="116">
        <f>E17+E18</f>
        <v>0</v>
      </c>
      <c r="F16" s="88"/>
    </row>
    <row r="17" spans="1:10" s="82" customFormat="1" ht="46.5" customHeight="1" x14ac:dyDescent="0.2">
      <c r="A17" s="89" t="s">
        <v>48</v>
      </c>
      <c r="B17" s="90" t="s">
        <v>49</v>
      </c>
      <c r="C17" s="117"/>
      <c r="D17" s="117"/>
      <c r="E17" s="117"/>
      <c r="F17" s="88"/>
    </row>
    <row r="18" spans="1:10" s="82" customFormat="1" ht="46.5" customHeight="1" x14ac:dyDescent="0.2">
      <c r="A18" s="91" t="s">
        <v>50</v>
      </c>
      <c r="B18" s="92" t="s">
        <v>70</v>
      </c>
      <c r="C18" s="117"/>
      <c r="D18" s="117"/>
      <c r="E18" s="117"/>
      <c r="F18" s="88"/>
    </row>
    <row r="19" spans="1:10" s="82" customFormat="1" ht="44.25" customHeight="1" x14ac:dyDescent="0.2">
      <c r="A19" s="93" t="s">
        <v>71</v>
      </c>
      <c r="B19" s="94" t="s">
        <v>72</v>
      </c>
      <c r="C19" s="116">
        <f>C20+C21</f>
        <v>0</v>
      </c>
      <c r="D19" s="116">
        <f t="shared" ref="D19:E19" si="1">D20+D21</f>
        <v>0</v>
      </c>
      <c r="E19" s="116">
        <f t="shared" si="1"/>
        <v>0</v>
      </c>
      <c r="F19" s="88"/>
    </row>
    <row r="20" spans="1:10" s="82" customFormat="1" ht="60" customHeight="1" x14ac:dyDescent="0.2">
      <c r="A20" s="89" t="s">
        <v>73</v>
      </c>
      <c r="B20" s="90" t="s">
        <v>74</v>
      </c>
      <c r="C20" s="117"/>
      <c r="D20" s="117"/>
      <c r="E20" s="117"/>
      <c r="F20" s="88"/>
    </row>
    <row r="21" spans="1:10" s="82" customFormat="1" ht="60" customHeight="1" x14ac:dyDescent="0.2">
      <c r="A21" s="95" t="s">
        <v>75</v>
      </c>
      <c r="B21" s="96" t="s">
        <v>76</v>
      </c>
      <c r="C21" s="117">
        <v>0</v>
      </c>
      <c r="D21" s="117">
        <v>0</v>
      </c>
      <c r="E21" s="117">
        <v>0</v>
      </c>
      <c r="F21" s="97"/>
    </row>
    <row r="22" spans="1:10" s="82" customFormat="1" ht="38.25" customHeight="1" x14ac:dyDescent="0.2">
      <c r="A22" s="98" t="s">
        <v>77</v>
      </c>
      <c r="B22" s="99" t="s">
        <v>39</v>
      </c>
      <c r="C22" s="118">
        <v>45238.2</v>
      </c>
      <c r="D22" s="118">
        <v>5520.7</v>
      </c>
      <c r="E22" s="118">
        <v>5300</v>
      </c>
      <c r="F22" s="100"/>
      <c r="G22" s="101"/>
      <c r="H22" s="101"/>
      <c r="I22" s="101"/>
      <c r="J22" s="101"/>
    </row>
    <row r="23" spans="1:10" s="82" customFormat="1" ht="30" hidden="1" x14ac:dyDescent="0.2">
      <c r="A23" s="102" t="s">
        <v>40</v>
      </c>
      <c r="B23" s="90" t="s">
        <v>33</v>
      </c>
      <c r="C23" s="117"/>
      <c r="D23" s="117"/>
      <c r="E23" s="117"/>
      <c r="F23" s="100"/>
      <c r="G23" s="101"/>
      <c r="H23" s="101"/>
      <c r="I23" s="101"/>
      <c r="J23" s="101"/>
    </row>
    <row r="24" spans="1:10" s="82" customFormat="1" ht="30" hidden="1" x14ac:dyDescent="0.2">
      <c r="A24" s="91" t="s">
        <v>34</v>
      </c>
      <c r="B24" s="92" t="s">
        <v>52</v>
      </c>
      <c r="C24" s="117"/>
      <c r="D24" s="117"/>
      <c r="E24" s="117"/>
      <c r="F24" s="100"/>
      <c r="G24" s="101"/>
      <c r="H24" s="101"/>
      <c r="I24" s="101"/>
      <c r="J24" s="101"/>
    </row>
    <row r="25" spans="1:10" s="82" customFormat="1" ht="47.25" customHeight="1" x14ac:dyDescent="0.2">
      <c r="A25" s="103"/>
      <c r="B25" s="104" t="s">
        <v>86</v>
      </c>
      <c r="C25" s="15">
        <f t="shared" ref="C25" si="2">C22+C19+C16</f>
        <v>45238.2</v>
      </c>
      <c r="D25" s="15">
        <f t="shared" ref="D25:E25" si="3">D22+D19+D16</f>
        <v>5520.7</v>
      </c>
      <c r="E25" s="15">
        <f t="shared" si="3"/>
        <v>5300</v>
      </c>
      <c r="F25" s="100"/>
      <c r="G25" s="101"/>
      <c r="H25" s="101"/>
      <c r="I25" s="101"/>
      <c r="J25" s="101"/>
    </row>
    <row r="26" spans="1:10" s="82" customFormat="1" ht="15.75" x14ac:dyDescent="0.25">
      <c r="A26" s="105"/>
      <c r="B26" s="106"/>
      <c r="C26" s="107"/>
      <c r="D26" s="107"/>
      <c r="E26" s="108"/>
      <c r="F26" s="101"/>
      <c r="G26" s="101"/>
      <c r="H26" s="101"/>
      <c r="I26" s="101"/>
      <c r="J26" s="101"/>
    </row>
    <row r="27" spans="1:10" s="82" customFormat="1" ht="15.75" hidden="1" x14ac:dyDescent="0.25">
      <c r="A27" s="105"/>
      <c r="B27" s="106"/>
      <c r="C27" s="107"/>
      <c r="D27" s="107"/>
      <c r="E27" s="108"/>
      <c r="F27" s="101"/>
      <c r="G27" s="101"/>
      <c r="H27" s="101"/>
      <c r="I27" s="101"/>
      <c r="J27" s="101"/>
    </row>
    <row r="28" spans="1:10" s="82" customFormat="1" ht="15.75" hidden="1" x14ac:dyDescent="0.25">
      <c r="A28" s="105"/>
      <c r="B28" s="109"/>
      <c r="C28" s="110"/>
      <c r="D28" s="110"/>
      <c r="E28" s="108"/>
      <c r="F28" s="101"/>
      <c r="G28" s="101"/>
      <c r="H28" s="101"/>
      <c r="I28" s="101"/>
      <c r="J28" s="101"/>
    </row>
    <row r="29" spans="1:10" s="82" customFormat="1" ht="20.25" customHeight="1" x14ac:dyDescent="0.2">
      <c r="A29" s="105"/>
      <c r="B29" s="111"/>
      <c r="C29" s="112"/>
      <c r="D29" s="112"/>
      <c r="E29" s="113"/>
      <c r="F29" s="101"/>
      <c r="G29" s="101"/>
      <c r="H29" s="101"/>
      <c r="I29" s="101"/>
      <c r="J29" s="101"/>
    </row>
    <row r="30" spans="1:10" s="82" customFormat="1" ht="20.25" customHeight="1" x14ac:dyDescent="0.2">
      <c r="A30" s="105"/>
      <c r="B30" s="114"/>
      <c r="C30" s="115"/>
      <c r="D30" s="115"/>
      <c r="E30" s="115"/>
      <c r="F30" s="101"/>
      <c r="G30" s="101"/>
      <c r="H30" s="101"/>
      <c r="I30" s="101"/>
      <c r="J30" s="101"/>
    </row>
    <row r="31" spans="1:10" s="48" customFormat="1" ht="20.25" customHeight="1" x14ac:dyDescent="0.2">
      <c r="A31" s="50"/>
      <c r="B31" s="51"/>
      <c r="C31" s="52"/>
      <c r="D31" s="52"/>
      <c r="E31" s="52"/>
      <c r="F31" s="49"/>
      <c r="G31" s="49"/>
      <c r="H31" s="49"/>
      <c r="I31" s="49"/>
      <c r="J31" s="49"/>
    </row>
    <row r="32" spans="1:10" s="48" customFormat="1" ht="20.25" customHeight="1" x14ac:dyDescent="0.2">
      <c r="A32" s="50"/>
      <c r="B32" s="51"/>
      <c r="C32" s="52"/>
      <c r="D32" s="52"/>
      <c r="E32" s="52"/>
      <c r="F32" s="49"/>
      <c r="G32" s="49"/>
      <c r="H32" s="49"/>
      <c r="I32" s="49"/>
      <c r="J32" s="49"/>
    </row>
    <row r="33" spans="1:10" s="48" customFormat="1" ht="20.25" customHeight="1" x14ac:dyDescent="0.2">
      <c r="A33" s="50"/>
      <c r="B33" s="53"/>
      <c r="C33" s="54"/>
      <c r="D33" s="54"/>
      <c r="E33" s="54"/>
      <c r="F33" s="49"/>
      <c r="G33" s="49"/>
      <c r="H33" s="49"/>
      <c r="I33" s="49"/>
      <c r="J33" s="49"/>
    </row>
    <row r="34" spans="1:10" s="48" customFormat="1" ht="20.25" customHeight="1" x14ac:dyDescent="0.2">
      <c r="A34" s="50"/>
      <c r="B34" s="55"/>
      <c r="C34" s="56"/>
      <c r="D34" s="56"/>
      <c r="E34" s="56"/>
      <c r="F34" s="49"/>
      <c r="G34" s="49"/>
      <c r="H34" s="49"/>
      <c r="I34" s="49"/>
      <c r="J34" s="49"/>
    </row>
    <row r="35" spans="1:10" s="48" customFormat="1" x14ac:dyDescent="0.2">
      <c r="A35" s="50"/>
      <c r="B35" s="57"/>
      <c r="C35" s="58"/>
      <c r="D35" s="58"/>
      <c r="E35" s="58"/>
      <c r="F35" s="49"/>
      <c r="G35" s="49"/>
      <c r="H35" s="49"/>
      <c r="I35" s="49"/>
      <c r="J35" s="49"/>
    </row>
    <row r="36" spans="1:10" x14ac:dyDescent="0.2">
      <c r="C36" s="40"/>
      <c r="D36" s="40"/>
      <c r="E36" s="59"/>
      <c r="F36" s="49"/>
      <c r="G36" s="49"/>
      <c r="H36" s="49"/>
      <c r="I36" s="49"/>
      <c r="J36" s="49"/>
    </row>
    <row r="37" spans="1:10" x14ac:dyDescent="0.2">
      <c r="C37" s="40"/>
      <c r="D37" s="40"/>
      <c r="E37" s="49"/>
    </row>
    <row r="38" spans="1:10" x14ac:dyDescent="0.2">
      <c r="C38" s="40"/>
      <c r="D38" s="40"/>
      <c r="E38" s="40"/>
    </row>
    <row r="39" spans="1:10" x14ac:dyDescent="0.2">
      <c r="C39" s="40"/>
      <c r="D39" s="40"/>
      <c r="E39" s="49"/>
    </row>
    <row r="40" spans="1:10" x14ac:dyDescent="0.2">
      <c r="C40" s="40"/>
      <c r="D40" s="40"/>
      <c r="E40" s="49"/>
    </row>
    <row r="41" spans="1:10" x14ac:dyDescent="0.2">
      <c r="E41" s="60"/>
    </row>
  </sheetData>
  <mergeCells count="12">
    <mergeCell ref="C14:E14"/>
    <mergeCell ref="A11:E11"/>
    <mergeCell ref="A8:E8"/>
    <mergeCell ref="A9:E9"/>
    <mergeCell ref="A10:E10"/>
    <mergeCell ref="A14:A15"/>
    <mergeCell ref="B14:B15"/>
    <mergeCell ref="A1:E1"/>
    <mergeCell ref="A2:E2"/>
    <mergeCell ref="A3:E3"/>
    <mergeCell ref="A4:E4"/>
    <mergeCell ref="A5:E5"/>
  </mergeCells>
  <phoneticPr fontId="2" type="noConversion"/>
  <pageMargins left="0.27559055118110237" right="0.27559055118110237" top="0.19685039370078741" bottom="0.19685039370078741" header="0" footer="0.51181102362204722"/>
  <pageSetup paperSize="9" scale="85" fitToHeight="0" orientation="portrait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2"/>
  <sheetViews>
    <sheetView zoomScale="110" zoomScaleNormal="110" zoomScaleSheetLayoutView="75" workbookViewId="0">
      <selection activeCell="F6" sqref="F6"/>
    </sheetView>
  </sheetViews>
  <sheetFormatPr defaultColWidth="11" defaultRowHeight="12" x14ac:dyDescent="0.2"/>
  <cols>
    <col min="1" max="1" width="24.5703125" style="37" customWidth="1"/>
    <col min="2" max="2" width="45.42578125" style="36" customWidth="1"/>
    <col min="3" max="3" width="15.85546875" style="36" customWidth="1"/>
    <col min="4" max="4" width="15.28515625" style="36" customWidth="1"/>
    <col min="5" max="5" width="15" style="18" customWidth="1"/>
    <col min="6" max="16384" width="11" style="18"/>
  </cols>
  <sheetData>
    <row r="1" spans="1:6" ht="12" customHeight="1" x14ac:dyDescent="0.2">
      <c r="A1" s="224" t="s">
        <v>158</v>
      </c>
      <c r="B1" s="224"/>
      <c r="C1" s="215"/>
      <c r="D1" s="215"/>
      <c r="E1" s="215"/>
    </row>
    <row r="2" spans="1:6" ht="12" customHeight="1" x14ac:dyDescent="0.2">
      <c r="A2" s="224" t="s">
        <v>159</v>
      </c>
      <c r="B2" s="215"/>
      <c r="C2" s="215"/>
      <c r="D2" s="215"/>
      <c r="E2" s="215"/>
    </row>
    <row r="3" spans="1:6" ht="12" customHeight="1" x14ac:dyDescent="0.2">
      <c r="A3" s="224" t="s">
        <v>160</v>
      </c>
      <c r="B3" s="215"/>
      <c r="C3" s="215"/>
      <c r="D3" s="215"/>
      <c r="E3" s="215"/>
    </row>
    <row r="4" spans="1:6" ht="12" customHeight="1" x14ac:dyDescent="0.2">
      <c r="A4" s="224" t="s">
        <v>179</v>
      </c>
      <c r="B4" s="215"/>
      <c r="C4" s="215"/>
      <c r="D4" s="215"/>
      <c r="E4" s="215"/>
    </row>
    <row r="5" spans="1:6" ht="12" customHeight="1" x14ac:dyDescent="0.2">
      <c r="A5" s="224" t="s">
        <v>161</v>
      </c>
      <c r="B5" s="215"/>
      <c r="C5" s="215"/>
      <c r="D5" s="215"/>
      <c r="E5" s="215"/>
    </row>
    <row r="6" spans="1:6" ht="12" customHeight="1" x14ac:dyDescent="0.2">
      <c r="A6" s="16"/>
      <c r="B6" s="16"/>
      <c r="C6" s="16"/>
      <c r="D6" s="16"/>
      <c r="E6" s="161"/>
    </row>
    <row r="7" spans="1:6" ht="17.25" customHeight="1" x14ac:dyDescent="0.25">
      <c r="A7" s="228" t="s">
        <v>100</v>
      </c>
      <c r="B7" s="228"/>
      <c r="C7" s="228"/>
      <c r="D7" s="228"/>
      <c r="E7" s="220"/>
    </row>
    <row r="8" spans="1:6" ht="33" customHeight="1" x14ac:dyDescent="0.25">
      <c r="A8" s="228" t="s">
        <v>130</v>
      </c>
      <c r="B8" s="228"/>
      <c r="C8" s="228"/>
      <c r="D8" s="228"/>
      <c r="E8" s="229"/>
    </row>
    <row r="9" spans="1:6" ht="17.25" customHeight="1" x14ac:dyDescent="0.25">
      <c r="A9" s="227" t="s">
        <v>177</v>
      </c>
      <c r="B9" s="227"/>
      <c r="C9" s="227"/>
      <c r="D9" s="227"/>
      <c r="E9" s="220"/>
    </row>
    <row r="10" spans="1:6" ht="12" customHeight="1" x14ac:dyDescent="0.25">
      <c r="A10" s="17"/>
      <c r="B10" s="17"/>
      <c r="C10" s="17"/>
      <c r="D10" s="17"/>
      <c r="E10" s="161"/>
    </row>
    <row r="11" spans="1:6" ht="12" hidden="1" customHeight="1" x14ac:dyDescent="0.25">
      <c r="A11" s="17"/>
      <c r="B11" s="17"/>
      <c r="C11" s="17"/>
      <c r="D11" s="17"/>
      <c r="E11" s="3"/>
    </row>
    <row r="12" spans="1:6" ht="25.5" customHeight="1" x14ac:dyDescent="0.2">
      <c r="A12" s="225" t="s">
        <v>65</v>
      </c>
      <c r="B12" s="225" t="s">
        <v>66</v>
      </c>
      <c r="C12" s="218" t="s">
        <v>42</v>
      </c>
      <c r="D12" s="218"/>
      <c r="E12" s="218"/>
    </row>
    <row r="13" spans="1:6" s="19" customFormat="1" ht="26.25" customHeight="1" x14ac:dyDescent="0.2">
      <c r="A13" s="226"/>
      <c r="B13" s="226"/>
      <c r="C13" s="85" t="s">
        <v>127</v>
      </c>
      <c r="D13" s="85" t="s">
        <v>144</v>
      </c>
      <c r="E13" s="85" t="s">
        <v>178</v>
      </c>
    </row>
    <row r="14" spans="1:6" s="134" customFormat="1" ht="35.25" customHeight="1" x14ac:dyDescent="0.2">
      <c r="A14" s="130" t="s">
        <v>67</v>
      </c>
      <c r="B14" s="131" t="s">
        <v>51</v>
      </c>
      <c r="C14" s="132">
        <f>C15+C25</f>
        <v>453271</v>
      </c>
      <c r="D14" s="132">
        <f>D15+D25</f>
        <v>479359.4</v>
      </c>
      <c r="E14" s="132">
        <f>E15+E25</f>
        <v>503101.8</v>
      </c>
      <c r="F14" s="133"/>
    </row>
    <row r="15" spans="1:6" s="134" customFormat="1" ht="24.75" customHeight="1" x14ac:dyDescent="0.2">
      <c r="A15" s="135"/>
      <c r="B15" s="136" t="s">
        <v>99</v>
      </c>
      <c r="C15" s="132">
        <f>C16+C22+C21+C18</f>
        <v>407225.59999999998</v>
      </c>
      <c r="D15" s="132">
        <f>D16+D22+D21+D18</f>
        <v>433453.4</v>
      </c>
      <c r="E15" s="132">
        <f>E16+E22+E21+E18</f>
        <v>457335.1</v>
      </c>
    </row>
    <row r="16" spans="1:6" s="134" customFormat="1" ht="20.25" customHeight="1" x14ac:dyDescent="0.2">
      <c r="A16" s="137" t="s">
        <v>62</v>
      </c>
      <c r="B16" s="138" t="s">
        <v>101</v>
      </c>
      <c r="C16" s="139">
        <f>C17</f>
        <v>331403.3</v>
      </c>
      <c r="D16" s="139">
        <f>D17</f>
        <v>352281.7</v>
      </c>
      <c r="E16" s="139">
        <f>E17</f>
        <v>375180</v>
      </c>
    </row>
    <row r="17" spans="1:6" s="134" customFormat="1" ht="20.25" customHeight="1" x14ac:dyDescent="0.2">
      <c r="A17" s="140" t="s">
        <v>63</v>
      </c>
      <c r="B17" s="141" t="s">
        <v>20</v>
      </c>
      <c r="C17" s="142">
        <v>331403.3</v>
      </c>
      <c r="D17" s="143">
        <v>352281.7</v>
      </c>
      <c r="E17" s="143">
        <v>375180</v>
      </c>
      <c r="F17" s="133"/>
    </row>
    <row r="18" spans="1:6" s="134" customFormat="1" ht="50.25" customHeight="1" x14ac:dyDescent="0.2">
      <c r="A18" s="140" t="s">
        <v>55</v>
      </c>
      <c r="B18" s="144" t="s">
        <v>83</v>
      </c>
      <c r="C18" s="142">
        <f>C19</f>
        <v>11613.3</v>
      </c>
      <c r="D18" s="142">
        <f>D19</f>
        <v>12235.7</v>
      </c>
      <c r="E18" s="142">
        <f>E19</f>
        <v>12725.1</v>
      </c>
    </row>
    <row r="19" spans="1:6" s="134" customFormat="1" ht="45" customHeight="1" x14ac:dyDescent="0.2">
      <c r="A19" s="140" t="s">
        <v>84</v>
      </c>
      <c r="B19" s="144" t="s">
        <v>85</v>
      </c>
      <c r="C19" s="142">
        <v>11613.3</v>
      </c>
      <c r="D19" s="142">
        <v>12235.7</v>
      </c>
      <c r="E19" s="142">
        <v>12725.1</v>
      </c>
    </row>
    <row r="20" spans="1:6" s="134" customFormat="1" ht="20.25" customHeight="1" x14ac:dyDescent="0.2">
      <c r="A20" s="140" t="s">
        <v>10</v>
      </c>
      <c r="B20" s="141" t="s">
        <v>11</v>
      </c>
      <c r="C20" s="145">
        <f>C21</f>
        <v>50</v>
      </c>
      <c r="D20" s="145">
        <f>D21</f>
        <v>60</v>
      </c>
      <c r="E20" s="145">
        <f>E21</f>
        <v>64</v>
      </c>
    </row>
    <row r="21" spans="1:6" s="134" customFormat="1" ht="20.25" customHeight="1" x14ac:dyDescent="0.2">
      <c r="A21" s="140" t="s">
        <v>146</v>
      </c>
      <c r="B21" s="146" t="s">
        <v>92</v>
      </c>
      <c r="C21" s="142">
        <v>50</v>
      </c>
      <c r="D21" s="142">
        <v>60</v>
      </c>
      <c r="E21" s="142">
        <v>64</v>
      </c>
    </row>
    <row r="22" spans="1:6" s="134" customFormat="1" ht="20.25" customHeight="1" x14ac:dyDescent="0.2">
      <c r="A22" s="140" t="s">
        <v>13</v>
      </c>
      <c r="B22" s="147" t="s">
        <v>0</v>
      </c>
      <c r="C22" s="142">
        <f>C23+C24</f>
        <v>64159</v>
      </c>
      <c r="D22" s="142">
        <f>D23+D24</f>
        <v>68876</v>
      </c>
      <c r="E22" s="142">
        <f>E23+E24</f>
        <v>69366</v>
      </c>
    </row>
    <row r="23" spans="1:6" s="134" customFormat="1" ht="20.25" customHeight="1" x14ac:dyDescent="0.2">
      <c r="A23" s="140" t="s">
        <v>1</v>
      </c>
      <c r="B23" s="68" t="s">
        <v>21</v>
      </c>
      <c r="C23" s="143">
        <v>24000</v>
      </c>
      <c r="D23" s="142">
        <v>28514</v>
      </c>
      <c r="E23" s="142">
        <v>28799</v>
      </c>
    </row>
    <row r="24" spans="1:6" s="134" customFormat="1" ht="20.25" customHeight="1" x14ac:dyDescent="0.2">
      <c r="A24" s="148" t="s">
        <v>37</v>
      </c>
      <c r="B24" s="149" t="s">
        <v>2</v>
      </c>
      <c r="C24" s="150">
        <f>40159</f>
        <v>40159</v>
      </c>
      <c r="D24" s="150">
        <f>40362</f>
        <v>40362</v>
      </c>
      <c r="E24" s="150">
        <f>40567</f>
        <v>40567</v>
      </c>
    </row>
    <row r="25" spans="1:6" s="134" customFormat="1" ht="24.75" customHeight="1" x14ac:dyDescent="0.2">
      <c r="A25" s="130"/>
      <c r="B25" s="136" t="s">
        <v>56</v>
      </c>
      <c r="C25" s="132">
        <f>C26+C29+C30+C34+C33</f>
        <v>46045.4</v>
      </c>
      <c r="D25" s="132">
        <f>D26+D29+D30+D34+D33</f>
        <v>45906</v>
      </c>
      <c r="E25" s="132">
        <f>E26+E29+E30+E34+E33</f>
        <v>45766.7</v>
      </c>
    </row>
    <row r="26" spans="1:6" s="134" customFormat="1" ht="63" customHeight="1" x14ac:dyDescent="0.2">
      <c r="A26" s="152" t="s">
        <v>23</v>
      </c>
      <c r="B26" s="153" t="s">
        <v>64</v>
      </c>
      <c r="C26" s="154">
        <f>C27+C28</f>
        <v>31852.300000000003</v>
      </c>
      <c r="D26" s="154">
        <f>D27+D28</f>
        <v>31712.9</v>
      </c>
      <c r="E26" s="154">
        <f>E27+E28</f>
        <v>31573.599999999999</v>
      </c>
    </row>
    <row r="27" spans="1:6" s="134" customFormat="1" ht="116.25" customHeight="1" x14ac:dyDescent="0.2">
      <c r="A27" s="140" t="s">
        <v>54</v>
      </c>
      <c r="B27" s="90" t="s">
        <v>147</v>
      </c>
      <c r="C27" s="142">
        <f>16990.2</f>
        <v>16990.2</v>
      </c>
      <c r="D27" s="142">
        <f t="shared" ref="D27:E27" si="0">16990.2</f>
        <v>16990.2</v>
      </c>
      <c r="E27" s="142">
        <f t="shared" si="0"/>
        <v>16990.2</v>
      </c>
    </row>
    <row r="28" spans="1:6" s="134" customFormat="1" ht="90.75" customHeight="1" x14ac:dyDescent="0.2">
      <c r="A28" s="140" t="s">
        <v>3</v>
      </c>
      <c r="B28" s="155" t="s">
        <v>148</v>
      </c>
      <c r="C28" s="142">
        <v>14862.1</v>
      </c>
      <c r="D28" s="142">
        <v>14722.7</v>
      </c>
      <c r="E28" s="143">
        <v>14583.4</v>
      </c>
    </row>
    <row r="29" spans="1:6" s="134" customFormat="1" ht="32.25" customHeight="1" x14ac:dyDescent="0.2">
      <c r="A29" s="140" t="s">
        <v>149</v>
      </c>
      <c r="B29" s="147" t="s">
        <v>150</v>
      </c>
      <c r="C29" s="142">
        <v>11723.1</v>
      </c>
      <c r="D29" s="142">
        <v>11723.1</v>
      </c>
      <c r="E29" s="142">
        <v>11723.1</v>
      </c>
    </row>
    <row r="30" spans="1:6" s="134" customFormat="1" ht="36" customHeight="1" x14ac:dyDescent="0.2">
      <c r="A30" s="140" t="s">
        <v>12</v>
      </c>
      <c r="B30" s="147" t="s">
        <v>69</v>
      </c>
      <c r="C30" s="142">
        <f>C31+C32</f>
        <v>2100</v>
      </c>
      <c r="D30" s="142">
        <f>D31+D32</f>
        <v>2100</v>
      </c>
      <c r="E30" s="142">
        <f>E31+E32</f>
        <v>2100</v>
      </c>
    </row>
    <row r="31" spans="1:6" s="134" customFormat="1" ht="93.75" customHeight="1" x14ac:dyDescent="0.2">
      <c r="A31" s="140" t="s">
        <v>102</v>
      </c>
      <c r="B31" s="156" t="s">
        <v>151</v>
      </c>
      <c r="C31" s="142">
        <v>600</v>
      </c>
      <c r="D31" s="142">
        <v>600</v>
      </c>
      <c r="E31" s="142">
        <v>600</v>
      </c>
    </row>
    <row r="32" spans="1:6" s="134" customFormat="1" ht="63" customHeight="1" x14ac:dyDescent="0.2">
      <c r="A32" s="140" t="s">
        <v>46</v>
      </c>
      <c r="B32" s="155" t="s">
        <v>152</v>
      </c>
      <c r="C32" s="142">
        <f>1500</f>
        <v>1500</v>
      </c>
      <c r="D32" s="142">
        <f>1500</f>
        <v>1500</v>
      </c>
      <c r="E32" s="142">
        <f>1500</f>
        <v>1500</v>
      </c>
    </row>
    <row r="33" spans="1:5" s="134" customFormat="1" ht="25.5" customHeight="1" x14ac:dyDescent="0.2">
      <c r="A33" s="157" t="s">
        <v>82</v>
      </c>
      <c r="B33" s="155" t="s">
        <v>153</v>
      </c>
      <c r="C33" s="142">
        <v>200</v>
      </c>
      <c r="D33" s="142">
        <v>200</v>
      </c>
      <c r="E33" s="142">
        <v>200</v>
      </c>
    </row>
    <row r="34" spans="1:5" s="134" customFormat="1" ht="22.5" customHeight="1" x14ac:dyDescent="0.2">
      <c r="A34" s="157" t="s">
        <v>30</v>
      </c>
      <c r="B34" s="158" t="s">
        <v>32</v>
      </c>
      <c r="C34" s="139">
        <v>170</v>
      </c>
      <c r="D34" s="139">
        <v>170</v>
      </c>
      <c r="E34" s="139">
        <v>170</v>
      </c>
    </row>
    <row r="35" spans="1:5" s="20" customFormat="1" ht="44.25" customHeight="1" x14ac:dyDescent="0.2">
      <c r="A35" s="162" t="s">
        <v>57</v>
      </c>
      <c r="B35" s="74" t="s">
        <v>4</v>
      </c>
      <c r="C35" s="132">
        <f>C36+C37+C38+C39</f>
        <v>212111.30000000005</v>
      </c>
      <c r="D35" s="132">
        <f t="shared" ref="D35:E35" si="1">D36+D37+D38+D39</f>
        <v>128200.6</v>
      </c>
      <c r="E35" s="132">
        <f t="shared" si="1"/>
        <v>137641.29999999999</v>
      </c>
    </row>
    <row r="36" spans="1:5" s="20" customFormat="1" ht="28.5" customHeight="1" x14ac:dyDescent="0.2">
      <c r="A36" s="163" t="s">
        <v>112</v>
      </c>
      <c r="B36" s="164" t="s">
        <v>7</v>
      </c>
      <c r="C36" s="165">
        <f>'Приложение 3'!C17</f>
        <v>79315.3</v>
      </c>
      <c r="D36" s="165">
        <f>'Приложение 3'!D17</f>
        <v>66725.399999999994</v>
      </c>
      <c r="E36" s="165">
        <f>'Приложение 3'!E17</f>
        <v>67397</v>
      </c>
    </row>
    <row r="37" spans="1:5" s="20" customFormat="1" ht="21.75" customHeight="1" x14ac:dyDescent="0.2">
      <c r="A37" s="66" t="s">
        <v>114</v>
      </c>
      <c r="B37" s="166" t="s">
        <v>53</v>
      </c>
      <c r="C37" s="142">
        <f>'Приложение 3'!C20</f>
        <v>79430.600000000006</v>
      </c>
      <c r="D37" s="142">
        <f>'Приложение 3'!D20</f>
        <v>26669.599999999999</v>
      </c>
      <c r="E37" s="142">
        <f>'Приложение 3'!E20</f>
        <v>41384.699999999997</v>
      </c>
    </row>
    <row r="38" spans="1:5" s="20" customFormat="1" ht="27.75" customHeight="1" x14ac:dyDescent="0.2">
      <c r="A38" s="69" t="s">
        <v>115</v>
      </c>
      <c r="B38" s="70" t="s">
        <v>9</v>
      </c>
      <c r="C38" s="142">
        <f>'Приложение 3'!C31</f>
        <v>4944.6000000000004</v>
      </c>
      <c r="D38" s="142">
        <f>'Приложение 3'!D31</f>
        <v>5392.1</v>
      </c>
      <c r="E38" s="142">
        <f>'Приложение 3'!E31</f>
        <v>0</v>
      </c>
    </row>
    <row r="39" spans="1:5" s="20" customFormat="1" ht="21.75" customHeight="1" x14ac:dyDescent="0.2">
      <c r="A39" s="69" t="s">
        <v>116</v>
      </c>
      <c r="B39" s="167" t="s">
        <v>58</v>
      </c>
      <c r="C39" s="168">
        <f>'Приложение 3'!C34</f>
        <v>48420.800000000003</v>
      </c>
      <c r="D39" s="168">
        <f>'Приложение 3'!D34</f>
        <v>29413.5</v>
      </c>
      <c r="E39" s="168">
        <f>'Приложение 3'!E34</f>
        <v>28859.599999999999</v>
      </c>
    </row>
    <row r="40" spans="1:5" s="20" customFormat="1" ht="27.75" customHeight="1" x14ac:dyDescent="0.2">
      <c r="A40" s="159"/>
      <c r="B40" s="160" t="s">
        <v>88</v>
      </c>
      <c r="C40" s="151">
        <f>C35+C14</f>
        <v>665382.30000000005</v>
      </c>
      <c r="D40" s="151">
        <f t="shared" ref="D40:E40" si="2">D35+D14</f>
        <v>607560</v>
      </c>
      <c r="E40" s="151">
        <f t="shared" si="2"/>
        <v>640743.1</v>
      </c>
    </row>
    <row r="41" spans="1:5" s="20" customFormat="1" ht="18" customHeight="1" x14ac:dyDescent="0.2">
      <c r="A41" s="24"/>
      <c r="B41" s="25"/>
      <c r="C41" s="26"/>
      <c r="D41" s="27"/>
      <c r="E41" s="27"/>
    </row>
    <row r="42" spans="1:5" s="20" customFormat="1" ht="14.25" customHeight="1" x14ac:dyDescent="0.2">
      <c r="A42" s="28"/>
      <c r="B42" s="29"/>
      <c r="C42" s="26"/>
      <c r="D42" s="26"/>
      <c r="E42" s="26"/>
    </row>
    <row r="43" spans="1:5" s="20" customFormat="1" ht="14.25" customHeight="1" x14ac:dyDescent="0.2">
      <c r="A43" s="28"/>
      <c r="B43" s="29"/>
      <c r="C43" s="26"/>
      <c r="D43" s="26"/>
      <c r="E43" s="26"/>
    </row>
    <row r="44" spans="1:5" s="20" customFormat="1" ht="14.25" customHeight="1" x14ac:dyDescent="0.2">
      <c r="A44" s="28"/>
      <c r="B44" s="29"/>
      <c r="C44" s="26"/>
      <c r="D44" s="26"/>
      <c r="E44" s="26"/>
    </row>
    <row r="45" spans="1:5" ht="14.25" customHeight="1" x14ac:dyDescent="0.2">
      <c r="A45" s="30"/>
      <c r="B45" s="29"/>
      <c r="C45" s="26"/>
      <c r="D45" s="26"/>
      <c r="E45" s="26"/>
    </row>
    <row r="46" spans="1:5" ht="14.25" customHeight="1" x14ac:dyDescent="0.2">
      <c r="A46" s="30"/>
      <c r="B46" s="32"/>
      <c r="C46" s="33"/>
      <c r="D46" s="33"/>
      <c r="E46" s="26"/>
    </row>
    <row r="47" spans="1:5" x14ac:dyDescent="0.2">
      <c r="A47" s="30"/>
      <c r="B47" s="32"/>
      <c r="C47" s="34"/>
      <c r="D47" s="34"/>
      <c r="E47" s="35"/>
    </row>
    <row r="48" spans="1:5" x14ac:dyDescent="0.2">
      <c r="A48" s="30"/>
      <c r="B48" s="32"/>
      <c r="C48" s="34"/>
      <c r="D48" s="34"/>
      <c r="E48" s="31"/>
    </row>
    <row r="49" spans="1:5" x14ac:dyDescent="0.2">
      <c r="A49" s="30"/>
      <c r="B49" s="32"/>
      <c r="C49" s="34"/>
      <c r="D49" s="34"/>
      <c r="E49" s="31"/>
    </row>
    <row r="50" spans="1:5" x14ac:dyDescent="0.2">
      <c r="A50" s="30"/>
      <c r="B50" s="32"/>
      <c r="C50" s="34"/>
      <c r="D50" s="34"/>
      <c r="E50" s="31"/>
    </row>
    <row r="51" spans="1:5" x14ac:dyDescent="0.2">
      <c r="A51" s="30"/>
      <c r="B51" s="32"/>
      <c r="C51" s="34"/>
      <c r="D51" s="34"/>
      <c r="E51" s="31"/>
    </row>
    <row r="52" spans="1:5" x14ac:dyDescent="0.2">
      <c r="A52" s="30"/>
      <c r="B52" s="32"/>
      <c r="C52" s="34"/>
      <c r="D52" s="34"/>
      <c r="E52" s="31"/>
    </row>
    <row r="53" spans="1:5" x14ac:dyDescent="0.2">
      <c r="A53" s="30"/>
      <c r="B53" s="32"/>
      <c r="C53" s="34"/>
      <c r="D53" s="34"/>
      <c r="E53" s="31"/>
    </row>
    <row r="54" spans="1:5" x14ac:dyDescent="0.2">
      <c r="A54" s="30"/>
      <c r="B54" s="32"/>
      <c r="C54" s="34"/>
      <c r="D54" s="34"/>
      <c r="E54" s="31"/>
    </row>
    <row r="55" spans="1:5" x14ac:dyDescent="0.2">
      <c r="A55" s="30"/>
      <c r="B55" s="32"/>
      <c r="C55" s="34"/>
      <c r="D55" s="34"/>
      <c r="E55" s="31"/>
    </row>
    <row r="56" spans="1:5" x14ac:dyDescent="0.2">
      <c r="A56" s="30"/>
      <c r="B56" s="32"/>
      <c r="C56" s="34"/>
      <c r="D56" s="34"/>
      <c r="E56" s="31"/>
    </row>
    <row r="57" spans="1:5" x14ac:dyDescent="0.2">
      <c r="A57" s="30"/>
      <c r="B57" s="32"/>
      <c r="C57" s="32"/>
      <c r="D57" s="32"/>
    </row>
    <row r="58" spans="1:5" x14ac:dyDescent="0.2">
      <c r="A58" s="30"/>
      <c r="B58" s="32"/>
      <c r="C58" s="32"/>
      <c r="D58" s="32"/>
    </row>
    <row r="59" spans="1:5" x14ac:dyDescent="0.2">
      <c r="A59" s="30"/>
      <c r="B59" s="32"/>
      <c r="C59" s="32"/>
      <c r="D59" s="32"/>
    </row>
    <row r="60" spans="1:5" x14ac:dyDescent="0.2">
      <c r="A60" s="30"/>
      <c r="B60" s="32"/>
      <c r="C60" s="32"/>
      <c r="D60" s="32"/>
    </row>
    <row r="61" spans="1:5" x14ac:dyDescent="0.2">
      <c r="A61" s="30"/>
      <c r="B61" s="32"/>
      <c r="C61" s="32"/>
      <c r="D61" s="32"/>
    </row>
    <row r="62" spans="1:5" x14ac:dyDescent="0.2">
      <c r="A62" s="30"/>
      <c r="B62" s="32"/>
      <c r="C62" s="32"/>
      <c r="D62" s="32"/>
    </row>
    <row r="63" spans="1:5" x14ac:dyDescent="0.2">
      <c r="A63" s="30"/>
      <c r="B63" s="32"/>
      <c r="C63" s="32"/>
      <c r="D63" s="32"/>
    </row>
    <row r="64" spans="1:5" x14ac:dyDescent="0.2">
      <c r="A64" s="30"/>
      <c r="B64" s="32"/>
      <c r="C64" s="32"/>
      <c r="D64" s="32"/>
    </row>
    <row r="65" spans="1:4" x14ac:dyDescent="0.2">
      <c r="A65" s="30"/>
      <c r="B65" s="32"/>
      <c r="C65" s="32"/>
      <c r="D65" s="32"/>
    </row>
    <row r="66" spans="1:4" x14ac:dyDescent="0.2">
      <c r="A66" s="30"/>
      <c r="B66" s="32"/>
      <c r="C66" s="32"/>
      <c r="D66" s="32"/>
    </row>
    <row r="67" spans="1:4" x14ac:dyDescent="0.2">
      <c r="A67" s="30"/>
      <c r="B67" s="32"/>
      <c r="C67" s="32"/>
      <c r="D67" s="32"/>
    </row>
    <row r="68" spans="1:4" x14ac:dyDescent="0.2">
      <c r="A68" s="30"/>
      <c r="B68" s="32"/>
      <c r="C68" s="32"/>
      <c r="D68" s="32"/>
    </row>
    <row r="69" spans="1:4" x14ac:dyDescent="0.2">
      <c r="A69" s="30"/>
      <c r="B69" s="32"/>
      <c r="C69" s="32"/>
      <c r="D69" s="32"/>
    </row>
    <row r="70" spans="1:4" x14ac:dyDescent="0.2">
      <c r="A70" s="30"/>
      <c r="B70" s="32"/>
      <c r="C70" s="32"/>
      <c r="D70" s="32"/>
    </row>
    <row r="71" spans="1:4" x14ac:dyDescent="0.2">
      <c r="A71" s="30"/>
      <c r="B71" s="32"/>
      <c r="C71" s="32"/>
      <c r="D71" s="32"/>
    </row>
    <row r="72" spans="1:4" x14ac:dyDescent="0.2">
      <c r="A72" s="30"/>
      <c r="B72" s="32"/>
      <c r="C72" s="32"/>
      <c r="D72" s="32"/>
    </row>
    <row r="73" spans="1:4" x14ac:dyDescent="0.2">
      <c r="A73" s="30"/>
      <c r="B73" s="32"/>
      <c r="C73" s="32"/>
      <c r="D73" s="32"/>
    </row>
    <row r="74" spans="1:4" x14ac:dyDescent="0.2">
      <c r="A74" s="30"/>
      <c r="B74" s="32"/>
      <c r="C74" s="32"/>
      <c r="D74" s="32"/>
    </row>
    <row r="75" spans="1:4" x14ac:dyDescent="0.2">
      <c r="A75" s="30"/>
      <c r="B75" s="32"/>
      <c r="C75" s="32"/>
      <c r="D75" s="32"/>
    </row>
    <row r="76" spans="1:4" x14ac:dyDescent="0.2">
      <c r="A76" s="30"/>
      <c r="B76" s="32"/>
      <c r="C76" s="32"/>
      <c r="D76" s="32"/>
    </row>
    <row r="77" spans="1:4" x14ac:dyDescent="0.2">
      <c r="A77" s="30"/>
      <c r="B77" s="32"/>
      <c r="C77" s="32"/>
      <c r="D77" s="32"/>
    </row>
    <row r="78" spans="1:4" x14ac:dyDescent="0.2">
      <c r="A78" s="30"/>
      <c r="B78" s="32"/>
      <c r="C78" s="32"/>
      <c r="D78" s="32"/>
    </row>
    <row r="79" spans="1:4" x14ac:dyDescent="0.2">
      <c r="A79" s="30"/>
      <c r="B79" s="32"/>
      <c r="C79" s="32"/>
      <c r="D79" s="32"/>
    </row>
    <row r="80" spans="1:4" x14ac:dyDescent="0.2">
      <c r="A80" s="30"/>
      <c r="B80" s="32"/>
      <c r="C80" s="32"/>
      <c r="D80" s="32"/>
    </row>
    <row r="81" spans="1:4" x14ac:dyDescent="0.2">
      <c r="A81" s="30"/>
      <c r="B81" s="32"/>
      <c r="C81" s="32"/>
      <c r="D81" s="32"/>
    </row>
    <row r="82" spans="1:4" x14ac:dyDescent="0.2">
      <c r="A82" s="30"/>
      <c r="B82" s="32"/>
      <c r="C82" s="32"/>
      <c r="D82" s="32"/>
    </row>
    <row r="83" spans="1:4" x14ac:dyDescent="0.2">
      <c r="A83" s="30"/>
      <c r="B83" s="32"/>
      <c r="C83" s="32"/>
      <c r="D83" s="32"/>
    </row>
    <row r="84" spans="1:4" x14ac:dyDescent="0.2">
      <c r="A84" s="30"/>
      <c r="B84" s="32"/>
      <c r="C84" s="32"/>
      <c r="D84" s="32"/>
    </row>
    <row r="85" spans="1:4" x14ac:dyDescent="0.2">
      <c r="A85" s="30"/>
      <c r="B85" s="32"/>
      <c r="C85" s="32"/>
      <c r="D85" s="32"/>
    </row>
    <row r="86" spans="1:4" x14ac:dyDescent="0.2">
      <c r="A86" s="30"/>
      <c r="B86" s="32"/>
      <c r="C86" s="32"/>
      <c r="D86" s="32"/>
    </row>
    <row r="87" spans="1:4" x14ac:dyDescent="0.2">
      <c r="A87" s="30"/>
      <c r="B87" s="32"/>
      <c r="C87" s="32"/>
      <c r="D87" s="32"/>
    </row>
    <row r="88" spans="1:4" x14ac:dyDescent="0.2">
      <c r="A88" s="30"/>
      <c r="B88" s="32"/>
      <c r="C88" s="32"/>
      <c r="D88" s="32"/>
    </row>
    <row r="89" spans="1:4" x14ac:dyDescent="0.2">
      <c r="A89" s="30"/>
      <c r="B89" s="32"/>
      <c r="C89" s="32"/>
      <c r="D89" s="32"/>
    </row>
    <row r="90" spans="1:4" x14ac:dyDescent="0.2">
      <c r="A90" s="30"/>
      <c r="B90" s="32"/>
      <c r="C90" s="32"/>
      <c r="D90" s="32"/>
    </row>
    <row r="91" spans="1:4" x14ac:dyDescent="0.2">
      <c r="A91" s="30"/>
      <c r="B91" s="32"/>
      <c r="C91" s="32"/>
      <c r="D91" s="32"/>
    </row>
    <row r="92" spans="1:4" x14ac:dyDescent="0.2">
      <c r="A92" s="30"/>
      <c r="B92" s="32"/>
      <c r="C92" s="32"/>
      <c r="D92" s="32"/>
    </row>
    <row r="93" spans="1:4" x14ac:dyDescent="0.2">
      <c r="A93" s="30"/>
      <c r="B93" s="32"/>
      <c r="C93" s="32"/>
      <c r="D93" s="32"/>
    </row>
    <row r="94" spans="1:4" x14ac:dyDescent="0.2">
      <c r="A94" s="30"/>
      <c r="B94" s="32"/>
      <c r="C94" s="32"/>
      <c r="D94" s="32"/>
    </row>
    <row r="95" spans="1:4" x14ac:dyDescent="0.2">
      <c r="A95" s="30"/>
      <c r="B95" s="32"/>
      <c r="C95" s="32"/>
      <c r="D95" s="32"/>
    </row>
    <row r="96" spans="1:4" x14ac:dyDescent="0.2">
      <c r="A96" s="30"/>
      <c r="B96" s="32"/>
      <c r="C96" s="32"/>
      <c r="D96" s="32"/>
    </row>
    <row r="97" spans="1:4" x14ac:dyDescent="0.2">
      <c r="A97" s="30"/>
      <c r="B97" s="32"/>
      <c r="C97" s="32"/>
      <c r="D97" s="32"/>
    </row>
    <row r="98" spans="1:4" x14ac:dyDescent="0.2">
      <c r="A98" s="30"/>
      <c r="B98" s="32"/>
      <c r="C98" s="32"/>
      <c r="D98" s="32"/>
    </row>
    <row r="99" spans="1:4" x14ac:dyDescent="0.2">
      <c r="A99" s="30"/>
      <c r="B99" s="32"/>
      <c r="C99" s="32"/>
      <c r="D99" s="32"/>
    </row>
    <row r="100" spans="1:4" x14ac:dyDescent="0.2">
      <c r="A100" s="30"/>
      <c r="B100" s="32"/>
      <c r="C100" s="32"/>
      <c r="D100" s="32"/>
    </row>
    <row r="101" spans="1:4" x14ac:dyDescent="0.2">
      <c r="A101" s="30"/>
      <c r="B101" s="32"/>
      <c r="C101" s="32"/>
      <c r="D101" s="32"/>
    </row>
    <row r="102" spans="1:4" x14ac:dyDescent="0.2">
      <c r="A102" s="30"/>
      <c r="B102" s="32"/>
      <c r="C102" s="32"/>
      <c r="D102" s="32"/>
    </row>
    <row r="103" spans="1:4" x14ac:dyDescent="0.2">
      <c r="A103" s="30"/>
      <c r="B103" s="32"/>
      <c r="C103" s="32"/>
      <c r="D103" s="32"/>
    </row>
    <row r="104" spans="1:4" x14ac:dyDescent="0.2">
      <c r="A104" s="30"/>
      <c r="B104" s="32"/>
      <c r="C104" s="32"/>
      <c r="D104" s="32"/>
    </row>
    <row r="105" spans="1:4" x14ac:dyDescent="0.2">
      <c r="A105" s="30"/>
      <c r="B105" s="32"/>
      <c r="C105" s="32"/>
      <c r="D105" s="32"/>
    </row>
    <row r="106" spans="1:4" x14ac:dyDescent="0.2">
      <c r="A106" s="30"/>
      <c r="B106" s="32"/>
      <c r="C106" s="32"/>
      <c r="D106" s="32"/>
    </row>
    <row r="107" spans="1:4" x14ac:dyDescent="0.2">
      <c r="A107" s="30"/>
      <c r="B107" s="32"/>
      <c r="C107" s="32"/>
      <c r="D107" s="32"/>
    </row>
    <row r="108" spans="1:4" x14ac:dyDescent="0.2">
      <c r="A108" s="30"/>
      <c r="B108" s="32"/>
      <c r="C108" s="32"/>
      <c r="D108" s="32"/>
    </row>
    <row r="109" spans="1:4" x14ac:dyDescent="0.2">
      <c r="A109" s="30"/>
      <c r="B109" s="32"/>
      <c r="C109" s="32"/>
      <c r="D109" s="32"/>
    </row>
    <row r="110" spans="1:4" x14ac:dyDescent="0.2">
      <c r="A110" s="30"/>
      <c r="B110" s="32"/>
      <c r="C110" s="32"/>
      <c r="D110" s="32"/>
    </row>
    <row r="111" spans="1:4" x14ac:dyDescent="0.2">
      <c r="A111" s="30"/>
      <c r="B111" s="32"/>
      <c r="C111" s="32"/>
      <c r="D111" s="32"/>
    </row>
    <row r="112" spans="1:4" x14ac:dyDescent="0.2">
      <c r="A112" s="30"/>
      <c r="B112" s="32"/>
      <c r="C112" s="32"/>
      <c r="D112" s="32"/>
    </row>
    <row r="113" spans="1:4" x14ac:dyDescent="0.2">
      <c r="A113" s="30"/>
      <c r="B113" s="32"/>
      <c r="C113" s="32"/>
      <c r="D113" s="32"/>
    </row>
    <row r="114" spans="1:4" x14ac:dyDescent="0.2">
      <c r="A114" s="30"/>
      <c r="B114" s="32"/>
      <c r="C114" s="32"/>
      <c r="D114" s="32"/>
    </row>
    <row r="115" spans="1:4" x14ac:dyDescent="0.2">
      <c r="A115" s="30"/>
      <c r="B115" s="32"/>
      <c r="C115" s="32"/>
      <c r="D115" s="32"/>
    </row>
    <row r="116" spans="1:4" x14ac:dyDescent="0.2">
      <c r="A116" s="30"/>
      <c r="B116" s="32"/>
      <c r="C116" s="32"/>
      <c r="D116" s="32"/>
    </row>
    <row r="117" spans="1:4" x14ac:dyDescent="0.2">
      <c r="A117" s="30"/>
      <c r="B117" s="32"/>
      <c r="C117" s="32"/>
      <c r="D117" s="32"/>
    </row>
    <row r="118" spans="1:4" x14ac:dyDescent="0.2">
      <c r="A118" s="30"/>
      <c r="B118" s="32"/>
      <c r="C118" s="32"/>
      <c r="D118" s="32"/>
    </row>
    <row r="119" spans="1:4" x14ac:dyDescent="0.2">
      <c r="A119" s="30"/>
      <c r="B119" s="32"/>
      <c r="C119" s="32"/>
      <c r="D119" s="32"/>
    </row>
    <row r="120" spans="1:4" x14ac:dyDescent="0.2">
      <c r="A120" s="30"/>
      <c r="B120" s="32"/>
      <c r="C120" s="32"/>
      <c r="D120" s="32"/>
    </row>
    <row r="121" spans="1:4" x14ac:dyDescent="0.2">
      <c r="A121" s="30"/>
      <c r="B121" s="32"/>
      <c r="C121" s="32"/>
      <c r="D121" s="32"/>
    </row>
    <row r="122" spans="1:4" x14ac:dyDescent="0.2">
      <c r="A122" s="30"/>
    </row>
    <row r="123" spans="1:4" x14ac:dyDescent="0.2">
      <c r="A123" s="30"/>
    </row>
    <row r="124" spans="1:4" x14ac:dyDescent="0.2">
      <c r="A124" s="30"/>
    </row>
    <row r="125" spans="1:4" x14ac:dyDescent="0.2">
      <c r="A125" s="30"/>
    </row>
    <row r="126" spans="1:4" x14ac:dyDescent="0.2">
      <c r="A126" s="30"/>
    </row>
    <row r="127" spans="1:4" x14ac:dyDescent="0.2">
      <c r="A127" s="30"/>
    </row>
    <row r="128" spans="1:4" x14ac:dyDescent="0.2">
      <c r="A128" s="30"/>
    </row>
    <row r="129" spans="1:1" x14ac:dyDescent="0.2">
      <c r="A129" s="30"/>
    </row>
    <row r="130" spans="1:1" x14ac:dyDescent="0.2">
      <c r="A130" s="30"/>
    </row>
    <row r="131" spans="1:1" x14ac:dyDescent="0.2">
      <c r="A131" s="30"/>
    </row>
    <row r="132" spans="1:1" x14ac:dyDescent="0.2">
      <c r="A132" s="30"/>
    </row>
    <row r="133" spans="1:1" x14ac:dyDescent="0.2">
      <c r="A133" s="30"/>
    </row>
    <row r="134" spans="1:1" x14ac:dyDescent="0.2">
      <c r="A134" s="30"/>
    </row>
    <row r="135" spans="1:1" x14ac:dyDescent="0.2">
      <c r="A135" s="30"/>
    </row>
    <row r="136" spans="1:1" x14ac:dyDescent="0.2">
      <c r="A136" s="30"/>
    </row>
    <row r="137" spans="1:1" x14ac:dyDescent="0.2">
      <c r="A137" s="30"/>
    </row>
    <row r="138" spans="1:1" x14ac:dyDescent="0.2">
      <c r="A138" s="30"/>
    </row>
    <row r="139" spans="1:1" x14ac:dyDescent="0.2">
      <c r="A139" s="30"/>
    </row>
    <row r="140" spans="1:1" x14ac:dyDescent="0.2">
      <c r="A140" s="30"/>
    </row>
    <row r="141" spans="1:1" x14ac:dyDescent="0.2">
      <c r="A141" s="30"/>
    </row>
    <row r="142" spans="1:1" x14ac:dyDescent="0.2">
      <c r="A142" s="30"/>
    </row>
    <row r="143" spans="1:1" x14ac:dyDescent="0.2">
      <c r="A143" s="30"/>
    </row>
    <row r="144" spans="1:1" x14ac:dyDescent="0.2">
      <c r="A144" s="30"/>
    </row>
    <row r="145" spans="1:1" x14ac:dyDescent="0.2">
      <c r="A145" s="30"/>
    </row>
    <row r="146" spans="1:1" x14ac:dyDescent="0.2">
      <c r="A146" s="30"/>
    </row>
    <row r="147" spans="1:1" x14ac:dyDescent="0.2">
      <c r="A147" s="30"/>
    </row>
    <row r="148" spans="1:1" x14ac:dyDescent="0.2">
      <c r="A148" s="30"/>
    </row>
    <row r="149" spans="1:1" x14ac:dyDescent="0.2">
      <c r="A149" s="30"/>
    </row>
    <row r="150" spans="1:1" x14ac:dyDescent="0.2">
      <c r="A150" s="30"/>
    </row>
    <row r="151" spans="1:1" x14ac:dyDescent="0.2">
      <c r="A151" s="30"/>
    </row>
    <row r="152" spans="1:1" x14ac:dyDescent="0.2">
      <c r="A152" s="30"/>
    </row>
    <row r="153" spans="1:1" x14ac:dyDescent="0.2">
      <c r="A153" s="30"/>
    </row>
    <row r="154" spans="1:1" x14ac:dyDescent="0.2">
      <c r="A154" s="30"/>
    </row>
    <row r="155" spans="1:1" x14ac:dyDescent="0.2">
      <c r="A155" s="30"/>
    </row>
    <row r="156" spans="1:1" x14ac:dyDescent="0.2">
      <c r="A156" s="30"/>
    </row>
    <row r="157" spans="1:1" x14ac:dyDescent="0.2">
      <c r="A157" s="30"/>
    </row>
    <row r="158" spans="1:1" x14ac:dyDescent="0.2">
      <c r="A158" s="30"/>
    </row>
    <row r="159" spans="1:1" x14ac:dyDescent="0.2">
      <c r="A159" s="30"/>
    </row>
    <row r="160" spans="1:1" x14ac:dyDescent="0.2">
      <c r="A160" s="30"/>
    </row>
    <row r="161" spans="1:1" x14ac:dyDescent="0.2">
      <c r="A161" s="30"/>
    </row>
    <row r="162" spans="1:1" x14ac:dyDescent="0.2">
      <c r="A162" s="30"/>
    </row>
    <row r="163" spans="1:1" x14ac:dyDescent="0.2">
      <c r="A163" s="30"/>
    </row>
    <row r="164" spans="1:1" x14ac:dyDescent="0.2">
      <c r="A164" s="30"/>
    </row>
    <row r="165" spans="1:1" x14ac:dyDescent="0.2">
      <c r="A165" s="30"/>
    </row>
    <row r="166" spans="1:1" x14ac:dyDescent="0.2">
      <c r="A166" s="30"/>
    </row>
    <row r="167" spans="1:1" x14ac:dyDescent="0.2">
      <c r="A167" s="30"/>
    </row>
    <row r="168" spans="1:1" x14ac:dyDescent="0.2">
      <c r="A168" s="30"/>
    </row>
    <row r="169" spans="1:1" x14ac:dyDescent="0.2">
      <c r="A169" s="30"/>
    </row>
    <row r="170" spans="1:1" x14ac:dyDescent="0.2">
      <c r="A170" s="30"/>
    </row>
    <row r="171" spans="1:1" x14ac:dyDescent="0.2">
      <c r="A171" s="30"/>
    </row>
    <row r="172" spans="1:1" x14ac:dyDescent="0.2">
      <c r="A172" s="30"/>
    </row>
    <row r="173" spans="1:1" x14ac:dyDescent="0.2">
      <c r="A173" s="30"/>
    </row>
    <row r="174" spans="1:1" x14ac:dyDescent="0.2">
      <c r="A174" s="30"/>
    </row>
    <row r="175" spans="1:1" x14ac:dyDescent="0.2">
      <c r="A175" s="30"/>
    </row>
    <row r="176" spans="1:1" x14ac:dyDescent="0.2">
      <c r="A176" s="30"/>
    </row>
    <row r="177" spans="1:1" x14ac:dyDescent="0.2">
      <c r="A177" s="30"/>
    </row>
    <row r="178" spans="1:1" x14ac:dyDescent="0.2">
      <c r="A178" s="30"/>
    </row>
    <row r="179" spans="1:1" x14ac:dyDescent="0.2">
      <c r="A179" s="30"/>
    </row>
    <row r="180" spans="1:1" x14ac:dyDescent="0.2">
      <c r="A180" s="30"/>
    </row>
    <row r="181" spans="1:1" x14ac:dyDescent="0.2">
      <c r="A181" s="30"/>
    </row>
    <row r="182" spans="1:1" x14ac:dyDescent="0.2">
      <c r="A182" s="30"/>
    </row>
    <row r="183" spans="1:1" x14ac:dyDescent="0.2">
      <c r="A183" s="30"/>
    </row>
    <row r="184" spans="1:1" x14ac:dyDescent="0.2">
      <c r="A184" s="30"/>
    </row>
    <row r="185" spans="1:1" x14ac:dyDescent="0.2">
      <c r="A185" s="30"/>
    </row>
    <row r="186" spans="1:1" x14ac:dyDescent="0.2">
      <c r="A186" s="30"/>
    </row>
    <row r="187" spans="1:1" x14ac:dyDescent="0.2">
      <c r="A187" s="30"/>
    </row>
    <row r="188" spans="1:1" x14ac:dyDescent="0.2">
      <c r="A188" s="30"/>
    </row>
    <row r="189" spans="1:1" x14ac:dyDescent="0.2">
      <c r="A189" s="30"/>
    </row>
    <row r="190" spans="1:1" x14ac:dyDescent="0.2">
      <c r="A190" s="30"/>
    </row>
    <row r="191" spans="1:1" x14ac:dyDescent="0.2">
      <c r="A191" s="30"/>
    </row>
    <row r="192" spans="1:1" x14ac:dyDescent="0.2">
      <c r="A192" s="30"/>
    </row>
    <row r="193" spans="1:1" x14ac:dyDescent="0.2">
      <c r="A193" s="30"/>
    </row>
    <row r="194" spans="1:1" x14ac:dyDescent="0.2">
      <c r="A194" s="30"/>
    </row>
    <row r="195" spans="1:1" x14ac:dyDescent="0.2">
      <c r="A195" s="30"/>
    </row>
    <row r="196" spans="1:1" x14ac:dyDescent="0.2">
      <c r="A196" s="30"/>
    </row>
    <row r="197" spans="1:1" x14ac:dyDescent="0.2">
      <c r="A197" s="30"/>
    </row>
    <row r="198" spans="1:1" x14ac:dyDescent="0.2">
      <c r="A198" s="30"/>
    </row>
    <row r="199" spans="1:1" x14ac:dyDescent="0.2">
      <c r="A199" s="30"/>
    </row>
    <row r="200" spans="1:1" x14ac:dyDescent="0.2">
      <c r="A200" s="30"/>
    </row>
    <row r="201" spans="1:1" x14ac:dyDescent="0.2">
      <c r="A201" s="30"/>
    </row>
    <row r="202" spans="1:1" x14ac:dyDescent="0.2">
      <c r="A202" s="30"/>
    </row>
    <row r="203" spans="1:1" x14ac:dyDescent="0.2">
      <c r="A203" s="30"/>
    </row>
    <row r="204" spans="1:1" x14ac:dyDescent="0.2">
      <c r="A204" s="30"/>
    </row>
    <row r="205" spans="1:1" x14ac:dyDescent="0.2">
      <c r="A205" s="30"/>
    </row>
    <row r="206" spans="1:1" x14ac:dyDescent="0.2">
      <c r="A206" s="30"/>
    </row>
    <row r="207" spans="1:1" x14ac:dyDescent="0.2">
      <c r="A207" s="30"/>
    </row>
    <row r="208" spans="1:1" x14ac:dyDescent="0.2">
      <c r="A208" s="30"/>
    </row>
    <row r="209" spans="1:1" x14ac:dyDescent="0.2">
      <c r="A209" s="30"/>
    </row>
    <row r="210" spans="1:1" x14ac:dyDescent="0.2">
      <c r="A210" s="30"/>
    </row>
    <row r="211" spans="1:1" x14ac:dyDescent="0.2">
      <c r="A211" s="30"/>
    </row>
    <row r="212" spans="1:1" x14ac:dyDescent="0.2">
      <c r="A212" s="30"/>
    </row>
    <row r="213" spans="1:1" x14ac:dyDescent="0.2">
      <c r="A213" s="30"/>
    </row>
    <row r="214" spans="1:1" x14ac:dyDescent="0.2">
      <c r="A214" s="30"/>
    </row>
    <row r="215" spans="1:1" x14ac:dyDescent="0.2">
      <c r="A215" s="30"/>
    </row>
    <row r="216" spans="1:1" x14ac:dyDescent="0.2">
      <c r="A216" s="30"/>
    </row>
    <row r="217" spans="1:1" x14ac:dyDescent="0.2">
      <c r="A217" s="30"/>
    </row>
    <row r="218" spans="1:1" x14ac:dyDescent="0.2">
      <c r="A218" s="30"/>
    </row>
    <row r="219" spans="1:1" x14ac:dyDescent="0.2">
      <c r="A219" s="30"/>
    </row>
    <row r="220" spans="1:1" x14ac:dyDescent="0.2">
      <c r="A220" s="30"/>
    </row>
    <row r="221" spans="1:1" x14ac:dyDescent="0.2">
      <c r="A221" s="30"/>
    </row>
    <row r="222" spans="1:1" x14ac:dyDescent="0.2">
      <c r="A222" s="30"/>
    </row>
    <row r="223" spans="1:1" x14ac:dyDescent="0.2">
      <c r="A223" s="30"/>
    </row>
    <row r="224" spans="1:1" x14ac:dyDescent="0.2">
      <c r="A224" s="30"/>
    </row>
    <row r="225" spans="1:1" x14ac:dyDescent="0.2">
      <c r="A225" s="30"/>
    </row>
    <row r="226" spans="1:1" x14ac:dyDescent="0.2">
      <c r="A226" s="30"/>
    </row>
    <row r="227" spans="1:1" x14ac:dyDescent="0.2">
      <c r="A227" s="30"/>
    </row>
    <row r="228" spans="1:1" x14ac:dyDescent="0.2">
      <c r="A228" s="30"/>
    </row>
    <row r="229" spans="1:1" x14ac:dyDescent="0.2">
      <c r="A229" s="30"/>
    </row>
    <row r="230" spans="1:1" x14ac:dyDescent="0.2">
      <c r="A230" s="30"/>
    </row>
    <row r="231" spans="1:1" x14ac:dyDescent="0.2">
      <c r="A231" s="30"/>
    </row>
    <row r="232" spans="1:1" x14ac:dyDescent="0.2">
      <c r="A232" s="30"/>
    </row>
    <row r="233" spans="1:1" x14ac:dyDescent="0.2">
      <c r="A233" s="30"/>
    </row>
    <row r="234" spans="1:1" x14ac:dyDescent="0.2">
      <c r="A234" s="30"/>
    </row>
    <row r="235" spans="1:1" x14ac:dyDescent="0.2">
      <c r="A235" s="30"/>
    </row>
    <row r="236" spans="1:1" x14ac:dyDescent="0.2">
      <c r="A236" s="30"/>
    </row>
    <row r="237" spans="1:1" x14ac:dyDescent="0.2">
      <c r="A237" s="30"/>
    </row>
    <row r="238" spans="1:1" x14ac:dyDescent="0.2">
      <c r="A238" s="30"/>
    </row>
    <row r="239" spans="1:1" x14ac:dyDescent="0.2">
      <c r="A239" s="30"/>
    </row>
    <row r="240" spans="1:1" x14ac:dyDescent="0.2">
      <c r="A240" s="30"/>
    </row>
    <row r="241" spans="1:1" x14ac:dyDescent="0.2">
      <c r="A241" s="30"/>
    </row>
    <row r="242" spans="1:1" x14ac:dyDescent="0.2">
      <c r="A242" s="30"/>
    </row>
    <row r="243" spans="1:1" x14ac:dyDescent="0.2">
      <c r="A243" s="30"/>
    </row>
    <row r="244" spans="1:1" x14ac:dyDescent="0.2">
      <c r="A244" s="30"/>
    </row>
    <row r="245" spans="1:1" x14ac:dyDescent="0.2">
      <c r="A245" s="30"/>
    </row>
    <row r="246" spans="1:1" x14ac:dyDescent="0.2">
      <c r="A246" s="30"/>
    </row>
    <row r="247" spans="1:1" x14ac:dyDescent="0.2">
      <c r="A247" s="30"/>
    </row>
    <row r="248" spans="1:1" x14ac:dyDescent="0.2">
      <c r="A248" s="30"/>
    </row>
    <row r="249" spans="1:1" x14ac:dyDescent="0.2">
      <c r="A249" s="30"/>
    </row>
    <row r="250" spans="1:1" x14ac:dyDescent="0.2">
      <c r="A250" s="30"/>
    </row>
    <row r="251" spans="1:1" x14ac:dyDescent="0.2">
      <c r="A251" s="30"/>
    </row>
    <row r="252" spans="1:1" x14ac:dyDescent="0.2">
      <c r="A252" s="30"/>
    </row>
    <row r="253" spans="1:1" x14ac:dyDescent="0.2">
      <c r="A253" s="30"/>
    </row>
    <row r="254" spans="1:1" x14ac:dyDescent="0.2">
      <c r="A254" s="30"/>
    </row>
    <row r="255" spans="1:1" x14ac:dyDescent="0.2">
      <c r="A255" s="30"/>
    </row>
    <row r="256" spans="1:1" x14ac:dyDescent="0.2">
      <c r="A256" s="30"/>
    </row>
    <row r="257" spans="1:1" x14ac:dyDescent="0.2">
      <c r="A257" s="30"/>
    </row>
    <row r="258" spans="1:1" x14ac:dyDescent="0.2">
      <c r="A258" s="30"/>
    </row>
    <row r="259" spans="1:1" x14ac:dyDescent="0.2">
      <c r="A259" s="30"/>
    </row>
    <row r="260" spans="1:1" x14ac:dyDescent="0.2">
      <c r="A260" s="30"/>
    </row>
    <row r="261" spans="1:1" x14ac:dyDescent="0.2">
      <c r="A261" s="30"/>
    </row>
    <row r="262" spans="1:1" x14ac:dyDescent="0.2">
      <c r="A262" s="30"/>
    </row>
    <row r="263" spans="1:1" x14ac:dyDescent="0.2">
      <c r="A263" s="30"/>
    </row>
    <row r="264" spans="1:1" x14ac:dyDescent="0.2">
      <c r="A264" s="30"/>
    </row>
    <row r="265" spans="1:1" x14ac:dyDescent="0.2">
      <c r="A265" s="30"/>
    </row>
    <row r="266" spans="1:1" x14ac:dyDescent="0.2">
      <c r="A266" s="30"/>
    </row>
    <row r="267" spans="1:1" x14ac:dyDescent="0.2">
      <c r="A267" s="30"/>
    </row>
    <row r="268" spans="1:1" x14ac:dyDescent="0.2">
      <c r="A268" s="30"/>
    </row>
    <row r="269" spans="1:1" x14ac:dyDescent="0.2">
      <c r="A269" s="30"/>
    </row>
    <row r="270" spans="1:1" x14ac:dyDescent="0.2">
      <c r="A270" s="30"/>
    </row>
    <row r="271" spans="1:1" x14ac:dyDescent="0.2">
      <c r="A271" s="30"/>
    </row>
    <row r="272" spans="1:1" x14ac:dyDescent="0.2">
      <c r="A272" s="30"/>
    </row>
    <row r="273" spans="1:1" x14ac:dyDescent="0.2">
      <c r="A273" s="30"/>
    </row>
    <row r="274" spans="1:1" x14ac:dyDescent="0.2">
      <c r="A274" s="30"/>
    </row>
    <row r="275" spans="1:1" x14ac:dyDescent="0.2">
      <c r="A275" s="30"/>
    </row>
    <row r="276" spans="1:1" x14ac:dyDescent="0.2">
      <c r="A276" s="30"/>
    </row>
    <row r="277" spans="1:1" x14ac:dyDescent="0.2">
      <c r="A277" s="30"/>
    </row>
    <row r="278" spans="1:1" x14ac:dyDescent="0.2">
      <c r="A278" s="30"/>
    </row>
    <row r="279" spans="1:1" x14ac:dyDescent="0.2">
      <c r="A279" s="30"/>
    </row>
    <row r="280" spans="1:1" x14ac:dyDescent="0.2">
      <c r="A280" s="30"/>
    </row>
    <row r="281" spans="1:1" x14ac:dyDescent="0.2">
      <c r="A281" s="30"/>
    </row>
    <row r="282" spans="1:1" x14ac:dyDescent="0.2">
      <c r="A282" s="30"/>
    </row>
    <row r="283" spans="1:1" x14ac:dyDescent="0.2">
      <c r="A283" s="30"/>
    </row>
    <row r="284" spans="1:1" x14ac:dyDescent="0.2">
      <c r="A284" s="30"/>
    </row>
    <row r="285" spans="1:1" x14ac:dyDescent="0.2">
      <c r="A285" s="30"/>
    </row>
    <row r="286" spans="1:1" x14ac:dyDescent="0.2">
      <c r="A286" s="30"/>
    </row>
    <row r="287" spans="1:1" x14ac:dyDescent="0.2">
      <c r="A287" s="30"/>
    </row>
    <row r="288" spans="1:1" x14ac:dyDescent="0.2">
      <c r="A288" s="30"/>
    </row>
    <row r="289" spans="1:1" x14ac:dyDescent="0.2">
      <c r="A289" s="30"/>
    </row>
    <row r="290" spans="1:1" x14ac:dyDescent="0.2">
      <c r="A290" s="30"/>
    </row>
    <row r="291" spans="1:1" x14ac:dyDescent="0.2">
      <c r="A291" s="30"/>
    </row>
    <row r="292" spans="1:1" x14ac:dyDescent="0.2">
      <c r="A292" s="30"/>
    </row>
    <row r="293" spans="1:1" x14ac:dyDescent="0.2">
      <c r="A293" s="30"/>
    </row>
    <row r="294" spans="1:1" x14ac:dyDescent="0.2">
      <c r="A294" s="30"/>
    </row>
    <row r="295" spans="1:1" x14ac:dyDescent="0.2">
      <c r="A295" s="30"/>
    </row>
    <row r="296" spans="1:1" x14ac:dyDescent="0.2">
      <c r="A296" s="30"/>
    </row>
    <row r="297" spans="1:1" x14ac:dyDescent="0.2">
      <c r="A297" s="30"/>
    </row>
    <row r="298" spans="1:1" x14ac:dyDescent="0.2">
      <c r="A298" s="30"/>
    </row>
    <row r="299" spans="1:1" x14ac:dyDescent="0.2">
      <c r="A299" s="30"/>
    </row>
    <row r="300" spans="1:1" x14ac:dyDescent="0.2">
      <c r="A300" s="30"/>
    </row>
    <row r="301" spans="1:1" x14ac:dyDescent="0.2">
      <c r="A301" s="30"/>
    </row>
    <row r="302" spans="1:1" x14ac:dyDescent="0.2">
      <c r="A302" s="30"/>
    </row>
    <row r="303" spans="1:1" x14ac:dyDescent="0.2">
      <c r="A303" s="30"/>
    </row>
    <row r="304" spans="1:1" x14ac:dyDescent="0.2">
      <c r="A304" s="30"/>
    </row>
    <row r="305" spans="1:1" x14ac:dyDescent="0.2">
      <c r="A305" s="30"/>
    </row>
    <row r="306" spans="1:1" x14ac:dyDescent="0.2">
      <c r="A306" s="30"/>
    </row>
    <row r="307" spans="1:1" x14ac:dyDescent="0.2">
      <c r="A307" s="30"/>
    </row>
    <row r="308" spans="1:1" x14ac:dyDescent="0.2">
      <c r="A308" s="30"/>
    </row>
    <row r="309" spans="1:1" x14ac:dyDescent="0.2">
      <c r="A309" s="30"/>
    </row>
    <row r="310" spans="1:1" x14ac:dyDescent="0.2">
      <c r="A310" s="30"/>
    </row>
    <row r="311" spans="1:1" x14ac:dyDescent="0.2">
      <c r="A311" s="30"/>
    </row>
    <row r="312" spans="1:1" x14ac:dyDescent="0.2">
      <c r="A312" s="30"/>
    </row>
    <row r="313" spans="1:1" x14ac:dyDescent="0.2">
      <c r="A313" s="30"/>
    </row>
    <row r="314" spans="1:1" x14ac:dyDescent="0.2">
      <c r="A314" s="30"/>
    </row>
    <row r="315" spans="1:1" x14ac:dyDescent="0.2">
      <c r="A315" s="30"/>
    </row>
    <row r="316" spans="1:1" x14ac:dyDescent="0.2">
      <c r="A316" s="30"/>
    </row>
    <row r="317" spans="1:1" x14ac:dyDescent="0.2">
      <c r="A317" s="30"/>
    </row>
    <row r="318" spans="1:1" x14ac:dyDescent="0.2">
      <c r="A318" s="30"/>
    </row>
    <row r="319" spans="1:1" x14ac:dyDescent="0.2">
      <c r="A319" s="30"/>
    </row>
    <row r="320" spans="1:1" x14ac:dyDescent="0.2">
      <c r="A320" s="30"/>
    </row>
    <row r="321" spans="1:1" x14ac:dyDescent="0.2">
      <c r="A321" s="30"/>
    </row>
    <row r="322" spans="1:1" x14ac:dyDescent="0.2">
      <c r="A322" s="30"/>
    </row>
    <row r="323" spans="1:1" x14ac:dyDescent="0.2">
      <c r="A323" s="30"/>
    </row>
    <row r="324" spans="1:1" x14ac:dyDescent="0.2">
      <c r="A324" s="30"/>
    </row>
    <row r="325" spans="1:1" x14ac:dyDescent="0.2">
      <c r="A325" s="30"/>
    </row>
    <row r="326" spans="1:1" x14ac:dyDescent="0.2">
      <c r="A326" s="30"/>
    </row>
    <row r="327" spans="1:1" x14ac:dyDescent="0.2">
      <c r="A327" s="30"/>
    </row>
    <row r="328" spans="1:1" x14ac:dyDescent="0.2">
      <c r="A328" s="30"/>
    </row>
    <row r="329" spans="1:1" x14ac:dyDescent="0.2">
      <c r="A329" s="30"/>
    </row>
    <row r="330" spans="1:1" x14ac:dyDescent="0.2">
      <c r="A330" s="30"/>
    </row>
    <row r="331" spans="1:1" x14ac:dyDescent="0.2">
      <c r="A331" s="30"/>
    </row>
    <row r="332" spans="1:1" x14ac:dyDescent="0.2">
      <c r="A332" s="30"/>
    </row>
    <row r="333" spans="1:1" x14ac:dyDescent="0.2">
      <c r="A333" s="30"/>
    </row>
    <row r="334" spans="1:1" x14ac:dyDescent="0.2">
      <c r="A334" s="30"/>
    </row>
    <row r="335" spans="1:1" x14ac:dyDescent="0.2">
      <c r="A335" s="30"/>
    </row>
    <row r="336" spans="1:1" x14ac:dyDescent="0.2">
      <c r="A336" s="30"/>
    </row>
    <row r="337" spans="1:1" x14ac:dyDescent="0.2">
      <c r="A337" s="30"/>
    </row>
    <row r="338" spans="1:1" x14ac:dyDescent="0.2">
      <c r="A338" s="30"/>
    </row>
    <row r="339" spans="1:1" x14ac:dyDescent="0.2">
      <c r="A339" s="30"/>
    </row>
    <row r="340" spans="1:1" x14ac:dyDescent="0.2">
      <c r="A340" s="30"/>
    </row>
    <row r="341" spans="1:1" x14ac:dyDescent="0.2">
      <c r="A341" s="30"/>
    </row>
    <row r="342" spans="1:1" x14ac:dyDescent="0.2">
      <c r="A342" s="30"/>
    </row>
    <row r="343" spans="1:1" x14ac:dyDescent="0.2">
      <c r="A343" s="30"/>
    </row>
    <row r="344" spans="1:1" x14ac:dyDescent="0.2">
      <c r="A344" s="30"/>
    </row>
    <row r="345" spans="1:1" x14ac:dyDescent="0.2">
      <c r="A345" s="30"/>
    </row>
    <row r="346" spans="1:1" x14ac:dyDescent="0.2">
      <c r="A346" s="30"/>
    </row>
    <row r="347" spans="1:1" x14ac:dyDescent="0.2">
      <c r="A347" s="30"/>
    </row>
    <row r="348" spans="1:1" x14ac:dyDescent="0.2">
      <c r="A348" s="30"/>
    </row>
    <row r="349" spans="1:1" x14ac:dyDescent="0.2">
      <c r="A349" s="30"/>
    </row>
    <row r="350" spans="1:1" x14ac:dyDescent="0.2">
      <c r="A350" s="30"/>
    </row>
    <row r="351" spans="1:1" x14ac:dyDescent="0.2">
      <c r="A351" s="30"/>
    </row>
    <row r="352" spans="1:1" x14ac:dyDescent="0.2">
      <c r="A352" s="30"/>
    </row>
    <row r="353" spans="1:1" x14ac:dyDescent="0.2">
      <c r="A353" s="30"/>
    </row>
    <row r="354" spans="1:1" x14ac:dyDescent="0.2">
      <c r="A354" s="30"/>
    </row>
    <row r="355" spans="1:1" x14ac:dyDescent="0.2">
      <c r="A355" s="30"/>
    </row>
    <row r="356" spans="1:1" x14ac:dyDescent="0.2">
      <c r="A356" s="30"/>
    </row>
    <row r="357" spans="1:1" x14ac:dyDescent="0.2">
      <c r="A357" s="30"/>
    </row>
    <row r="358" spans="1:1" x14ac:dyDescent="0.2">
      <c r="A358" s="30"/>
    </row>
    <row r="359" spans="1:1" x14ac:dyDescent="0.2">
      <c r="A359" s="30"/>
    </row>
    <row r="360" spans="1:1" x14ac:dyDescent="0.2">
      <c r="A360" s="30"/>
    </row>
    <row r="361" spans="1:1" x14ac:dyDescent="0.2">
      <c r="A361" s="30"/>
    </row>
    <row r="362" spans="1:1" x14ac:dyDescent="0.2">
      <c r="A362" s="30"/>
    </row>
  </sheetData>
  <mergeCells count="11">
    <mergeCell ref="A12:A13"/>
    <mergeCell ref="B12:B13"/>
    <mergeCell ref="C12:E12"/>
    <mergeCell ref="A9:E9"/>
    <mergeCell ref="A7:E7"/>
    <mergeCell ref="A8:E8"/>
    <mergeCell ref="A1:E1"/>
    <mergeCell ref="A2:E2"/>
    <mergeCell ref="A3:E3"/>
    <mergeCell ref="A4:E4"/>
    <mergeCell ref="A5:E5"/>
  </mergeCells>
  <phoneticPr fontId="0" type="noConversion"/>
  <pageMargins left="0.27559055118110237" right="0.27559055118110237" top="0.19685039370078741" bottom="0" header="0" footer="0"/>
  <pageSetup paperSize="9" scale="85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="110" zoomScaleNormal="110" workbookViewId="0">
      <selection activeCell="F15" sqref="F15"/>
    </sheetView>
  </sheetViews>
  <sheetFormatPr defaultRowHeight="12.75" x14ac:dyDescent="0.2"/>
  <cols>
    <col min="1" max="1" width="24.140625" style="39" customWidth="1"/>
    <col min="2" max="2" width="42.5703125" style="39" customWidth="1"/>
    <col min="3" max="3" width="14.85546875" style="39" customWidth="1"/>
    <col min="4" max="5" width="15.140625" style="39" customWidth="1"/>
    <col min="6" max="6" width="15.85546875" style="39" customWidth="1"/>
    <col min="7" max="16384" width="9.140625" style="39"/>
  </cols>
  <sheetData>
    <row r="1" spans="1:6" s="38" customFormat="1" x14ac:dyDescent="0.2">
      <c r="A1" s="236" t="s">
        <v>162</v>
      </c>
      <c r="B1" s="236"/>
      <c r="C1" s="215"/>
      <c r="D1" s="215"/>
      <c r="E1" s="215"/>
    </row>
    <row r="2" spans="1:6" s="38" customFormat="1" x14ac:dyDescent="0.2">
      <c r="A2" s="236" t="s">
        <v>163</v>
      </c>
      <c r="B2" s="236"/>
      <c r="C2" s="215"/>
      <c r="D2" s="215"/>
      <c r="E2" s="215"/>
    </row>
    <row r="3" spans="1:6" s="38" customFormat="1" x14ac:dyDescent="0.2">
      <c r="A3" s="236" t="s">
        <v>164</v>
      </c>
      <c r="B3" s="236"/>
      <c r="C3" s="215"/>
      <c r="D3" s="215"/>
      <c r="E3" s="215"/>
    </row>
    <row r="4" spans="1:6" s="38" customFormat="1" x14ac:dyDescent="0.2">
      <c r="A4" s="236" t="s">
        <v>180</v>
      </c>
      <c r="B4" s="215"/>
      <c r="C4" s="215"/>
      <c r="D4" s="215"/>
      <c r="E4" s="215"/>
    </row>
    <row r="5" spans="1:6" s="38" customFormat="1" ht="13.5" customHeight="1" x14ac:dyDescent="0.2">
      <c r="A5" s="237" t="s">
        <v>165</v>
      </c>
      <c r="B5" s="215"/>
      <c r="C5" s="215"/>
      <c r="D5" s="215"/>
      <c r="E5" s="215"/>
    </row>
    <row r="6" spans="1:6" ht="15" customHeight="1" x14ac:dyDescent="0.2">
      <c r="A6" s="61"/>
      <c r="B6" s="61"/>
      <c r="C6" s="61"/>
      <c r="D6" s="61"/>
      <c r="E6" s="61"/>
    </row>
    <row r="7" spans="1:6" ht="15" customHeight="1" x14ac:dyDescent="0.2">
      <c r="A7" s="61"/>
      <c r="B7" s="61"/>
      <c r="C7" s="61"/>
      <c r="D7" s="61"/>
      <c r="E7" s="61"/>
    </row>
    <row r="8" spans="1:6" ht="18.75" x14ac:dyDescent="0.3">
      <c r="A8" s="231" t="s">
        <v>166</v>
      </c>
      <c r="B8" s="231"/>
      <c r="C8" s="231"/>
      <c r="D8" s="231"/>
      <c r="E8" s="232"/>
    </row>
    <row r="9" spans="1:6" ht="18.75" x14ac:dyDescent="0.3">
      <c r="A9" s="233" t="s">
        <v>167</v>
      </c>
      <c r="B9" s="232"/>
      <c r="C9" s="232"/>
      <c r="D9" s="232"/>
      <c r="E9" s="232"/>
    </row>
    <row r="10" spans="1:6" ht="18.75" x14ac:dyDescent="0.3">
      <c r="A10" s="233" t="s">
        <v>177</v>
      </c>
      <c r="B10" s="232"/>
      <c r="C10" s="232"/>
      <c r="D10" s="232"/>
      <c r="E10" s="232"/>
    </row>
    <row r="11" spans="1:6" ht="18.75" x14ac:dyDescent="0.3">
      <c r="A11" s="62"/>
      <c r="B11" s="63"/>
      <c r="C11" s="63"/>
      <c r="D11" s="63"/>
      <c r="E11" s="61"/>
    </row>
    <row r="12" spans="1:6" ht="15.75" x14ac:dyDescent="0.25">
      <c r="A12" s="64"/>
      <c r="B12" s="64"/>
      <c r="C12" s="64"/>
      <c r="D12" s="64"/>
      <c r="E12" s="65"/>
    </row>
    <row r="13" spans="1:6" ht="20.25" customHeight="1" x14ac:dyDescent="0.2">
      <c r="A13" s="234" t="s">
        <v>65</v>
      </c>
      <c r="B13" s="234" t="s">
        <v>66</v>
      </c>
      <c r="C13" s="230" t="s">
        <v>42</v>
      </c>
      <c r="D13" s="230"/>
      <c r="E13" s="230"/>
    </row>
    <row r="14" spans="1:6" ht="46.5" customHeight="1" x14ac:dyDescent="0.2">
      <c r="A14" s="235"/>
      <c r="B14" s="235"/>
      <c r="C14" s="71" t="s">
        <v>127</v>
      </c>
      <c r="D14" s="71" t="s">
        <v>144</v>
      </c>
      <c r="E14" s="71" t="s">
        <v>178</v>
      </c>
      <c r="F14" s="40"/>
    </row>
    <row r="15" spans="1:6" ht="24.75" customHeight="1" x14ac:dyDescent="0.2">
      <c r="A15" s="73" t="s">
        <v>89</v>
      </c>
      <c r="B15" s="74" t="s">
        <v>22</v>
      </c>
      <c r="C15" s="125">
        <f>C16+C36+C38</f>
        <v>212111.30000000005</v>
      </c>
      <c r="D15" s="125">
        <f>D16+D36+D38</f>
        <v>128200.6</v>
      </c>
      <c r="E15" s="125">
        <f>E16+E36+E38</f>
        <v>137641.29999999999</v>
      </c>
      <c r="F15" s="40"/>
    </row>
    <row r="16" spans="1:6" ht="48" customHeight="1" x14ac:dyDescent="0.2">
      <c r="A16" s="119" t="s">
        <v>57</v>
      </c>
      <c r="B16" s="120" t="s">
        <v>4</v>
      </c>
      <c r="C16" s="126">
        <f>C17+C20+C31+C34</f>
        <v>212111.30000000005</v>
      </c>
      <c r="D16" s="126">
        <f t="shared" ref="D16:E16" si="0">D17+D20+D31+D34</f>
        <v>128200.6</v>
      </c>
      <c r="E16" s="126">
        <f t="shared" si="0"/>
        <v>137641.29999999999</v>
      </c>
      <c r="F16" s="40"/>
    </row>
    <row r="17" spans="1:5" ht="30" customHeight="1" x14ac:dyDescent="0.2">
      <c r="A17" s="66" t="s">
        <v>112</v>
      </c>
      <c r="B17" s="68" t="s">
        <v>7</v>
      </c>
      <c r="C17" s="127">
        <f>C18+C19</f>
        <v>79315.3</v>
      </c>
      <c r="D17" s="127">
        <f>D18+D19</f>
        <v>66725.399999999994</v>
      </c>
      <c r="E17" s="127">
        <f>E18+E19</f>
        <v>67397</v>
      </c>
    </row>
    <row r="18" spans="1:5" ht="45.75" customHeight="1" x14ac:dyDescent="0.2">
      <c r="A18" s="66" t="s">
        <v>125</v>
      </c>
      <c r="B18" s="67" t="s">
        <v>126</v>
      </c>
      <c r="C18" s="127">
        <f>79315.3</f>
        <v>79315.3</v>
      </c>
      <c r="D18" s="127">
        <f>66725.4</f>
        <v>66725.399999999994</v>
      </c>
      <c r="E18" s="127">
        <f>67397</f>
        <v>67397</v>
      </c>
    </row>
    <row r="19" spans="1:5" ht="45" hidden="1" x14ac:dyDescent="0.2">
      <c r="A19" s="22" t="s">
        <v>113</v>
      </c>
      <c r="B19" s="23" t="s">
        <v>94</v>
      </c>
      <c r="C19" s="128"/>
      <c r="D19" s="128"/>
      <c r="E19" s="128"/>
    </row>
    <row r="20" spans="1:5" ht="21" customHeight="1" x14ac:dyDescent="0.2">
      <c r="A20" s="66" t="s">
        <v>114</v>
      </c>
      <c r="B20" s="121" t="s">
        <v>53</v>
      </c>
      <c r="C20" s="127">
        <f>C21+C23+C24+C27+C29+C30+C22+C28+C26+C25</f>
        <v>79430.600000000006</v>
      </c>
      <c r="D20" s="127">
        <f>D21+D23+D24+D27+D29+D30+D22+D28+D26+D25</f>
        <v>26669.599999999999</v>
      </c>
      <c r="E20" s="127">
        <f t="shared" ref="E20" si="1">E21+E23+E24+E27+E29+E30+E22+E28+E26+E25</f>
        <v>41384.699999999997</v>
      </c>
    </row>
    <row r="21" spans="1:5" ht="0.75" hidden="1" customHeight="1" x14ac:dyDescent="0.2">
      <c r="A21" s="66" t="s">
        <v>105</v>
      </c>
      <c r="B21" s="121" t="s">
        <v>120</v>
      </c>
      <c r="C21" s="127"/>
      <c r="D21" s="127"/>
      <c r="E21" s="127"/>
    </row>
    <row r="22" spans="1:5" ht="120" hidden="1" x14ac:dyDescent="0.2">
      <c r="A22" s="66" t="s">
        <v>106</v>
      </c>
      <c r="B22" s="121" t="s">
        <v>121</v>
      </c>
      <c r="C22" s="127"/>
      <c r="D22" s="127"/>
      <c r="E22" s="127"/>
    </row>
    <row r="23" spans="1:5" ht="45" hidden="1" x14ac:dyDescent="0.2">
      <c r="A23" s="66" t="s">
        <v>103</v>
      </c>
      <c r="B23" s="121" t="s">
        <v>36</v>
      </c>
      <c r="C23" s="127"/>
      <c r="D23" s="127"/>
      <c r="E23" s="127"/>
    </row>
    <row r="24" spans="1:5" ht="120" hidden="1" x14ac:dyDescent="0.2">
      <c r="A24" s="66" t="s">
        <v>104</v>
      </c>
      <c r="B24" s="72" t="s">
        <v>41</v>
      </c>
      <c r="C24" s="127"/>
      <c r="D24" s="127"/>
      <c r="E24" s="127"/>
    </row>
    <row r="25" spans="1:5" ht="150" hidden="1" x14ac:dyDescent="0.2">
      <c r="A25" s="66" t="s">
        <v>105</v>
      </c>
      <c r="B25" s="121" t="s">
        <v>120</v>
      </c>
      <c r="C25" s="127"/>
      <c r="D25" s="127"/>
      <c r="E25" s="127"/>
    </row>
    <row r="26" spans="1:5" ht="33.75" hidden="1" customHeight="1" x14ac:dyDescent="0.2">
      <c r="A26" s="66" t="s">
        <v>106</v>
      </c>
      <c r="B26" s="121" t="s">
        <v>121</v>
      </c>
      <c r="C26" s="127"/>
      <c r="D26" s="127"/>
      <c r="E26" s="127"/>
    </row>
    <row r="27" spans="1:5" ht="42.75" hidden="1" customHeight="1" x14ac:dyDescent="0.2">
      <c r="A27" s="66" t="s">
        <v>107</v>
      </c>
      <c r="B27" s="72" t="s">
        <v>98</v>
      </c>
      <c r="C27" s="127"/>
      <c r="D27" s="127"/>
      <c r="E27" s="127"/>
    </row>
    <row r="28" spans="1:5" ht="30" hidden="1" x14ac:dyDescent="0.2">
      <c r="A28" s="66" t="s">
        <v>122</v>
      </c>
      <c r="B28" s="72" t="s">
        <v>123</v>
      </c>
      <c r="C28" s="127"/>
      <c r="D28" s="127"/>
      <c r="E28" s="127"/>
    </row>
    <row r="29" spans="1:5" ht="75" hidden="1" x14ac:dyDescent="0.2">
      <c r="A29" s="66" t="s">
        <v>108</v>
      </c>
      <c r="B29" s="121" t="s">
        <v>91</v>
      </c>
      <c r="C29" s="127"/>
      <c r="D29" s="127"/>
      <c r="E29" s="127"/>
    </row>
    <row r="30" spans="1:5" ht="30" x14ac:dyDescent="0.2">
      <c r="A30" s="66" t="s">
        <v>109</v>
      </c>
      <c r="B30" s="72" t="s">
        <v>93</v>
      </c>
      <c r="C30" s="127">
        <f>79430.6</f>
        <v>79430.600000000006</v>
      </c>
      <c r="D30" s="127">
        <f>26669.6</f>
        <v>26669.599999999999</v>
      </c>
      <c r="E30" s="127">
        <f>41384.7</f>
        <v>41384.699999999997</v>
      </c>
    </row>
    <row r="31" spans="1:5" s="61" customFormat="1" ht="32.25" customHeight="1" x14ac:dyDescent="0.2">
      <c r="A31" s="69" t="s">
        <v>115</v>
      </c>
      <c r="B31" s="70" t="s">
        <v>9</v>
      </c>
      <c r="C31" s="127">
        <f>C32+C33</f>
        <v>4944.6000000000004</v>
      </c>
      <c r="D31" s="127">
        <f>D32+D33</f>
        <v>5392.1</v>
      </c>
      <c r="E31" s="128"/>
    </row>
    <row r="32" spans="1:5" s="61" customFormat="1" ht="45" hidden="1" x14ac:dyDescent="0.2">
      <c r="A32" s="69" t="s">
        <v>110</v>
      </c>
      <c r="B32" s="122" t="s">
        <v>6</v>
      </c>
      <c r="C32" s="127"/>
      <c r="D32" s="127"/>
      <c r="E32" s="128"/>
    </row>
    <row r="33" spans="1:5" s="61" customFormat="1" ht="57" customHeight="1" x14ac:dyDescent="0.2">
      <c r="A33" s="69" t="s">
        <v>111</v>
      </c>
      <c r="B33" s="122" t="s">
        <v>28</v>
      </c>
      <c r="C33" s="127">
        <v>4944.6000000000004</v>
      </c>
      <c r="D33" s="127">
        <v>5392.1</v>
      </c>
      <c r="E33" s="128"/>
    </row>
    <row r="34" spans="1:5" s="61" customFormat="1" ht="20.25" customHeight="1" x14ac:dyDescent="0.2">
      <c r="A34" s="69" t="s">
        <v>116</v>
      </c>
      <c r="B34" s="122" t="s">
        <v>58</v>
      </c>
      <c r="C34" s="127">
        <f>C35</f>
        <v>48420.800000000003</v>
      </c>
      <c r="D34" s="127">
        <f t="shared" ref="D34" si="2">D35</f>
        <v>29413.5</v>
      </c>
      <c r="E34" s="127">
        <f>E35</f>
        <v>28859.599999999999</v>
      </c>
    </row>
    <row r="35" spans="1:5" s="61" customFormat="1" ht="33" customHeight="1" x14ac:dyDescent="0.2">
      <c r="A35" s="123" t="s">
        <v>117</v>
      </c>
      <c r="B35" s="124" t="s">
        <v>35</v>
      </c>
      <c r="C35" s="129">
        <f>48420.8</f>
        <v>48420.800000000003</v>
      </c>
      <c r="D35" s="129">
        <f>29413.5</f>
        <v>29413.5</v>
      </c>
      <c r="E35" s="129">
        <f>28859.6</f>
        <v>28859.599999999999</v>
      </c>
    </row>
    <row r="36" spans="1:5" ht="22.5" hidden="1" customHeight="1" x14ac:dyDescent="0.2">
      <c r="A36" s="21" t="s">
        <v>118</v>
      </c>
      <c r="B36" s="42" t="s">
        <v>90</v>
      </c>
      <c r="C36" s="41">
        <f t="shared" ref="C36:E36" si="3">C37</f>
        <v>0</v>
      </c>
      <c r="D36" s="41">
        <f t="shared" si="3"/>
        <v>0</v>
      </c>
      <c r="E36" s="41">
        <f t="shared" si="3"/>
        <v>0</v>
      </c>
    </row>
    <row r="37" spans="1:5" ht="30" hidden="1" x14ac:dyDescent="0.2">
      <c r="A37" s="43" t="s">
        <v>119</v>
      </c>
      <c r="B37" s="44" t="s">
        <v>14</v>
      </c>
      <c r="C37" s="45"/>
      <c r="D37" s="45"/>
      <c r="E37" s="45"/>
    </row>
    <row r="38" spans="1:5" ht="150" hidden="1" x14ac:dyDescent="0.2">
      <c r="A38" s="21" t="s">
        <v>96</v>
      </c>
      <c r="B38" s="42" t="s">
        <v>87</v>
      </c>
      <c r="C38" s="46"/>
      <c r="D38" s="46">
        <f>D39</f>
        <v>0</v>
      </c>
      <c r="E38" s="46">
        <f>E39</f>
        <v>0</v>
      </c>
    </row>
    <row r="39" spans="1:5" ht="0.75" hidden="1" customHeight="1" x14ac:dyDescent="0.2">
      <c r="A39" s="43" t="s">
        <v>95</v>
      </c>
      <c r="B39" s="44" t="s">
        <v>5</v>
      </c>
      <c r="C39" s="47"/>
      <c r="D39" s="47"/>
      <c r="E39" s="47"/>
    </row>
    <row r="40" spans="1:5" x14ac:dyDescent="0.2">
      <c r="E40" s="40"/>
    </row>
    <row r="41" spans="1:5" x14ac:dyDescent="0.2">
      <c r="E41" s="40"/>
    </row>
    <row r="42" spans="1:5" x14ac:dyDescent="0.2">
      <c r="E42" s="40"/>
    </row>
    <row r="43" spans="1:5" x14ac:dyDescent="0.2">
      <c r="E43" s="40"/>
    </row>
    <row r="44" spans="1:5" x14ac:dyDescent="0.2">
      <c r="E44" s="40"/>
    </row>
    <row r="45" spans="1:5" x14ac:dyDescent="0.2">
      <c r="E45" s="40"/>
    </row>
    <row r="46" spans="1:5" x14ac:dyDescent="0.2">
      <c r="E46" s="40"/>
    </row>
    <row r="47" spans="1:5" x14ac:dyDescent="0.2">
      <c r="E47" s="40"/>
    </row>
  </sheetData>
  <mergeCells count="11">
    <mergeCell ref="A1:E1"/>
    <mergeCell ref="A5:E5"/>
    <mergeCell ref="A2:E2"/>
    <mergeCell ref="A3:E3"/>
    <mergeCell ref="A4:E4"/>
    <mergeCell ref="C13:E13"/>
    <mergeCell ref="A8:E8"/>
    <mergeCell ref="A9:E9"/>
    <mergeCell ref="A10:E10"/>
    <mergeCell ref="B13:B14"/>
    <mergeCell ref="A13:A14"/>
  </mergeCells>
  <phoneticPr fontId="2" type="noConversion"/>
  <pageMargins left="0.39370078740157483" right="0.39370078740157483" top="0.39370078740157483" bottom="0.19685039370078741" header="0.51181102362204722" footer="0.51181102362204722"/>
  <pageSetup paperSize="9" scale="87" fitToHeight="0" orientation="portrait" verticalDpi="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="136" zoomScaleNormal="136" workbookViewId="0">
      <selection activeCell="A9" sqref="A9:L9"/>
    </sheetView>
  </sheetViews>
  <sheetFormatPr defaultRowHeight="14.25" x14ac:dyDescent="0.2"/>
  <cols>
    <col min="1" max="1" width="5.5703125" style="177" customWidth="1"/>
    <col min="2" max="2" width="56.42578125" style="177" customWidth="1"/>
    <col min="3" max="3" width="9.140625" style="177"/>
    <col min="4" max="4" width="0" style="177" hidden="1" customWidth="1"/>
    <col min="5" max="10" width="11" style="177" customWidth="1"/>
    <col min="11" max="12" width="16.5703125" style="177" customWidth="1"/>
    <col min="13" max="16384" width="9.140625" style="177"/>
  </cols>
  <sheetData>
    <row r="1" spans="1:13" s="172" customFormat="1" ht="15" x14ac:dyDescent="0.25">
      <c r="C1" s="169"/>
      <c r="D1" s="170"/>
      <c r="E1" s="171"/>
      <c r="F1" s="171"/>
      <c r="G1" s="171"/>
      <c r="H1" s="171"/>
      <c r="I1" s="171"/>
      <c r="J1" s="171"/>
      <c r="K1" s="169" t="s">
        <v>68</v>
      </c>
      <c r="L1" s="169"/>
    </row>
    <row r="2" spans="1:13" s="172" customFormat="1" ht="14.25" customHeight="1" x14ac:dyDescent="0.25">
      <c r="C2" s="173"/>
      <c r="D2" s="170"/>
      <c r="E2" s="174"/>
      <c r="F2" s="174"/>
      <c r="G2" s="174"/>
      <c r="H2" s="174"/>
      <c r="I2" s="174"/>
      <c r="J2" s="174"/>
      <c r="K2" s="248" t="s">
        <v>97</v>
      </c>
      <c r="L2" s="249"/>
    </row>
    <row r="3" spans="1:13" s="172" customFormat="1" ht="15" x14ac:dyDescent="0.25">
      <c r="C3" s="173"/>
      <c r="D3" s="170"/>
      <c r="E3" s="175"/>
      <c r="F3" s="175"/>
      <c r="G3" s="175"/>
      <c r="H3" s="175"/>
      <c r="I3" s="175"/>
      <c r="J3" s="175"/>
      <c r="K3" s="248" t="s">
        <v>8</v>
      </c>
      <c r="L3" s="249"/>
    </row>
    <row r="4" spans="1:13" s="172" customFormat="1" ht="13.5" customHeight="1" x14ac:dyDescent="0.25">
      <c r="C4" s="169"/>
      <c r="D4" s="170"/>
      <c r="E4" s="170"/>
      <c r="F4" s="170"/>
      <c r="G4" s="170"/>
      <c r="H4" s="170"/>
      <c r="I4" s="170"/>
      <c r="J4" s="170"/>
      <c r="K4" s="169" t="s">
        <v>182</v>
      </c>
      <c r="L4" s="169"/>
    </row>
    <row r="5" spans="1:13" s="172" customFormat="1" ht="14.25" customHeight="1" x14ac:dyDescent="0.25">
      <c r="C5" s="169"/>
      <c r="D5" s="176"/>
      <c r="E5" s="176"/>
      <c r="F5" s="176"/>
      <c r="G5" s="176"/>
      <c r="H5" s="176"/>
      <c r="I5" s="176"/>
      <c r="J5" s="176"/>
      <c r="K5" s="169" t="s">
        <v>29</v>
      </c>
      <c r="L5" s="169"/>
    </row>
    <row r="6" spans="1:13" s="180" customFormat="1" ht="8.25" customHeight="1" x14ac:dyDescent="0.2">
      <c r="A6" s="177"/>
      <c r="B6" s="177"/>
      <c r="C6" s="177"/>
      <c r="D6" s="178"/>
      <c r="E6" s="178"/>
      <c r="F6" s="178"/>
      <c r="G6" s="178"/>
      <c r="H6" s="178"/>
      <c r="I6" s="178"/>
      <c r="J6" s="178"/>
      <c r="K6" s="179"/>
      <c r="L6" s="179"/>
    </row>
    <row r="7" spans="1:13" s="180" customFormat="1" ht="18.75" customHeight="1" x14ac:dyDescent="0.2">
      <c r="A7" s="250" t="s">
        <v>135</v>
      </c>
      <c r="B7" s="251"/>
      <c r="C7" s="251"/>
      <c r="D7" s="251"/>
      <c r="E7" s="251"/>
      <c r="F7" s="251"/>
      <c r="G7" s="251"/>
      <c r="H7" s="251"/>
      <c r="I7" s="251"/>
      <c r="J7" s="251"/>
      <c r="K7" s="251"/>
      <c r="L7" s="251"/>
    </row>
    <row r="8" spans="1:13" s="180" customFormat="1" ht="18" customHeight="1" x14ac:dyDescent="0.2">
      <c r="A8" s="250" t="s">
        <v>136</v>
      </c>
      <c r="B8" s="251"/>
      <c r="C8" s="251"/>
      <c r="D8" s="251"/>
      <c r="E8" s="251"/>
      <c r="F8" s="251"/>
      <c r="G8" s="251"/>
      <c r="H8" s="251"/>
      <c r="I8" s="251"/>
      <c r="J8" s="251"/>
      <c r="K8" s="251"/>
      <c r="L8" s="251"/>
    </row>
    <row r="9" spans="1:13" s="180" customFormat="1" ht="18" customHeight="1" x14ac:dyDescent="0.2">
      <c r="A9" s="250" t="s">
        <v>181</v>
      </c>
      <c r="B9" s="251"/>
      <c r="C9" s="251"/>
      <c r="D9" s="251"/>
      <c r="E9" s="251"/>
      <c r="F9" s="251"/>
      <c r="G9" s="251"/>
      <c r="H9" s="251"/>
      <c r="I9" s="251"/>
      <c r="J9" s="251"/>
      <c r="K9" s="251"/>
      <c r="L9" s="251"/>
    </row>
    <row r="10" spans="1:13" s="180" customFormat="1" ht="9.75" customHeight="1" x14ac:dyDescent="0.2">
      <c r="A10" s="181"/>
      <c r="B10" s="182"/>
      <c r="C10" s="182"/>
      <c r="D10" s="183"/>
      <c r="E10" s="183"/>
      <c r="F10" s="183"/>
      <c r="G10" s="183"/>
      <c r="H10" s="183"/>
      <c r="I10" s="183"/>
      <c r="J10" s="183"/>
      <c r="K10" s="182"/>
      <c r="L10" s="182"/>
    </row>
    <row r="11" spans="1:13" s="180" customFormat="1" ht="36" hidden="1" customHeight="1" x14ac:dyDescent="0.2">
      <c r="A11" s="244" t="s">
        <v>137</v>
      </c>
      <c r="B11" s="246"/>
      <c r="C11" s="246"/>
      <c r="D11" s="246"/>
      <c r="E11" s="246"/>
      <c r="F11" s="246"/>
      <c r="G11" s="246"/>
      <c r="H11" s="246"/>
      <c r="I11" s="246"/>
      <c r="J11" s="246"/>
      <c r="K11" s="246"/>
      <c r="L11" s="247"/>
      <c r="M11" s="184"/>
    </row>
    <row r="12" spans="1:13" s="180" customFormat="1" ht="33" customHeight="1" x14ac:dyDescent="0.2">
      <c r="A12" s="238" t="s">
        <v>78</v>
      </c>
      <c r="B12" s="238" t="s">
        <v>143</v>
      </c>
      <c r="C12" s="241" t="s">
        <v>138</v>
      </c>
      <c r="D12" s="243" t="s">
        <v>139</v>
      </c>
      <c r="E12" s="244" t="s">
        <v>186</v>
      </c>
      <c r="F12" s="245"/>
      <c r="G12" s="238" t="s">
        <v>187</v>
      </c>
      <c r="H12" s="238"/>
      <c r="I12" s="238" t="s">
        <v>188</v>
      </c>
      <c r="J12" s="238"/>
      <c r="K12" s="239" t="s">
        <v>140</v>
      </c>
      <c r="L12" s="239" t="s">
        <v>141</v>
      </c>
      <c r="M12" s="184"/>
    </row>
    <row r="13" spans="1:13" s="180" customFormat="1" ht="71.25" customHeight="1" x14ac:dyDescent="0.2">
      <c r="A13" s="235"/>
      <c r="B13" s="235"/>
      <c r="C13" s="242"/>
      <c r="D13" s="235"/>
      <c r="E13" s="212" t="s">
        <v>193</v>
      </c>
      <c r="F13" s="212" t="s">
        <v>194</v>
      </c>
      <c r="G13" s="212" t="s">
        <v>193</v>
      </c>
      <c r="H13" s="212" t="s">
        <v>195</v>
      </c>
      <c r="I13" s="212" t="s">
        <v>193</v>
      </c>
      <c r="J13" s="212" t="s">
        <v>195</v>
      </c>
      <c r="K13" s="240"/>
      <c r="L13" s="240"/>
      <c r="M13" s="184"/>
    </row>
    <row r="14" spans="1:13" s="180" customFormat="1" ht="48.75" customHeight="1" x14ac:dyDescent="0.2">
      <c r="A14" s="185">
        <v>1</v>
      </c>
      <c r="B14" s="186" t="s">
        <v>38</v>
      </c>
      <c r="C14" s="187"/>
      <c r="D14" s="188"/>
      <c r="E14" s="189"/>
      <c r="F14" s="189"/>
      <c r="G14" s="189"/>
      <c r="H14" s="189"/>
      <c r="I14" s="189"/>
      <c r="J14" s="189"/>
      <c r="K14" s="190"/>
      <c r="L14" s="190"/>
      <c r="M14" s="184"/>
    </row>
    <row r="15" spans="1:13" s="180" customFormat="1" ht="75" customHeight="1" x14ac:dyDescent="0.2">
      <c r="A15" s="191" t="s">
        <v>131</v>
      </c>
      <c r="B15" s="192" t="s">
        <v>191</v>
      </c>
      <c r="C15" s="193" t="s">
        <v>189</v>
      </c>
      <c r="D15" s="193"/>
      <c r="E15" s="194"/>
      <c r="F15" s="194">
        <v>6460</v>
      </c>
      <c r="G15" s="195"/>
      <c r="H15" s="195"/>
      <c r="I15" s="195"/>
      <c r="J15" s="195"/>
      <c r="K15" s="196" t="s">
        <v>142</v>
      </c>
      <c r="L15" s="196" t="s">
        <v>142</v>
      </c>
      <c r="M15" s="184"/>
    </row>
    <row r="16" spans="1:13" s="180" customFormat="1" ht="72" customHeight="1" x14ac:dyDescent="0.2">
      <c r="A16" s="197" t="s">
        <v>132</v>
      </c>
      <c r="B16" s="198" t="s">
        <v>190</v>
      </c>
      <c r="C16" s="199" t="s">
        <v>192</v>
      </c>
      <c r="D16" s="199"/>
      <c r="E16" s="145"/>
      <c r="F16" s="145"/>
      <c r="G16" s="145"/>
      <c r="H16" s="145">
        <v>10000</v>
      </c>
      <c r="I16" s="145"/>
      <c r="J16" s="145">
        <v>10000</v>
      </c>
      <c r="K16" s="200" t="s">
        <v>142</v>
      </c>
      <c r="L16" s="200" t="s">
        <v>142</v>
      </c>
      <c r="M16" s="184"/>
    </row>
    <row r="17" spans="1:13" s="180" customFormat="1" ht="45" customHeight="1" x14ac:dyDescent="0.2">
      <c r="A17" s="201"/>
      <c r="B17" s="186" t="s">
        <v>133</v>
      </c>
      <c r="C17" s="187"/>
      <c r="D17" s="202"/>
      <c r="E17" s="203">
        <f>SUM(E15:E16)</f>
        <v>0</v>
      </c>
      <c r="F17" s="203">
        <f>SUM(F15:F16)</f>
        <v>6460</v>
      </c>
      <c r="G17" s="203">
        <f>SUM(G15:G16)</f>
        <v>0</v>
      </c>
      <c r="H17" s="203">
        <f>SUM(H15:H16)</f>
        <v>10000</v>
      </c>
      <c r="I17" s="203"/>
      <c r="J17" s="203">
        <f>SUM(J15:J16)</f>
        <v>10000</v>
      </c>
      <c r="K17" s="204"/>
      <c r="L17" s="204"/>
      <c r="M17" s="205"/>
    </row>
    <row r="18" spans="1:13" s="180" customFormat="1" ht="26.25" customHeight="1" x14ac:dyDescent="0.2">
      <c r="A18" s="206"/>
      <c r="B18" s="207" t="s">
        <v>134</v>
      </c>
      <c r="C18" s="208"/>
      <c r="D18" s="209"/>
      <c r="E18" s="210">
        <f>E17</f>
        <v>0</v>
      </c>
      <c r="F18" s="210">
        <f>F17</f>
        <v>6460</v>
      </c>
      <c r="G18" s="210">
        <f t="shared" ref="G18:J18" si="0">G17</f>
        <v>0</v>
      </c>
      <c r="H18" s="210">
        <f t="shared" si="0"/>
        <v>10000</v>
      </c>
      <c r="I18" s="210">
        <f t="shared" si="0"/>
        <v>0</v>
      </c>
      <c r="J18" s="210">
        <f t="shared" si="0"/>
        <v>10000</v>
      </c>
      <c r="K18" s="211"/>
      <c r="L18" s="211"/>
      <c r="M18" s="205"/>
    </row>
  </sheetData>
  <mergeCells count="15">
    <mergeCell ref="A11:L11"/>
    <mergeCell ref="K2:L2"/>
    <mergeCell ref="K3:L3"/>
    <mergeCell ref="A7:L7"/>
    <mergeCell ref="A8:L8"/>
    <mergeCell ref="A9:L9"/>
    <mergeCell ref="I12:J12"/>
    <mergeCell ref="K12:K13"/>
    <mergeCell ref="L12:L13"/>
    <mergeCell ref="A12:A13"/>
    <mergeCell ref="B12:B13"/>
    <mergeCell ref="C12:C13"/>
    <mergeCell ref="D12:D13"/>
    <mergeCell ref="E12:F12"/>
    <mergeCell ref="G12:H12"/>
  </mergeCells>
  <pageMargins left="0.27559055118110237" right="0.27559055118110237" top="0.39370078740157483" bottom="0.19685039370078741" header="0.31496062992125984" footer="0.31496062992125984"/>
  <pageSetup paperSize="9" scale="85"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I16" sqref="I16"/>
    </sheetView>
  </sheetViews>
  <sheetFormatPr defaultRowHeight="12.75" x14ac:dyDescent="0.2"/>
  <cols>
    <col min="1" max="1" width="8" customWidth="1"/>
    <col min="2" max="2" width="47.5703125" customWidth="1"/>
    <col min="3" max="5" width="17" customWidth="1"/>
  </cols>
  <sheetData>
    <row r="1" spans="1:9" s="2" customFormat="1" ht="16.5" customHeight="1" x14ac:dyDescent="0.25">
      <c r="A1" s="257" t="s">
        <v>168</v>
      </c>
      <c r="B1" s="216"/>
      <c r="C1" s="215"/>
      <c r="D1" s="215"/>
      <c r="E1" s="215"/>
    </row>
    <row r="2" spans="1:9" s="2" customFormat="1" ht="16.5" customHeight="1" x14ac:dyDescent="0.25">
      <c r="A2" s="258" t="s">
        <v>169</v>
      </c>
      <c r="B2" s="216"/>
      <c r="C2" s="215"/>
      <c r="D2" s="215"/>
      <c r="E2" s="215"/>
    </row>
    <row r="3" spans="1:9" s="2" customFormat="1" ht="16.5" customHeight="1" x14ac:dyDescent="0.25">
      <c r="A3" s="258" t="s">
        <v>170</v>
      </c>
      <c r="B3" s="216"/>
      <c r="C3" s="215"/>
      <c r="D3" s="215"/>
      <c r="E3" s="215"/>
    </row>
    <row r="4" spans="1:9" s="2" customFormat="1" ht="16.5" customHeight="1" x14ac:dyDescent="0.25">
      <c r="A4" s="216" t="s">
        <v>183</v>
      </c>
      <c r="B4" s="216"/>
      <c r="C4" s="215"/>
      <c r="D4" s="215"/>
      <c r="E4" s="215"/>
    </row>
    <row r="5" spans="1:9" s="2" customFormat="1" ht="16.5" customHeight="1" x14ac:dyDescent="0.25">
      <c r="A5" s="216" t="s">
        <v>171</v>
      </c>
      <c r="B5" s="216"/>
      <c r="C5" s="215"/>
      <c r="D5" s="215"/>
      <c r="E5" s="215"/>
    </row>
    <row r="6" spans="1:9" ht="22.5" customHeight="1" x14ac:dyDescent="0.2">
      <c r="E6" s="1"/>
    </row>
    <row r="7" spans="1:9" ht="21.75" customHeight="1" x14ac:dyDescent="0.2">
      <c r="E7" s="1"/>
    </row>
    <row r="8" spans="1:9" ht="20.25" customHeight="1" x14ac:dyDescent="0.3">
      <c r="A8" s="256" t="s">
        <v>31</v>
      </c>
      <c r="B8" s="256"/>
      <c r="C8" s="256"/>
      <c r="D8" s="256"/>
      <c r="E8" s="256"/>
    </row>
    <row r="9" spans="1:9" ht="20.25" customHeight="1" x14ac:dyDescent="0.3">
      <c r="A9" s="256" t="s">
        <v>59</v>
      </c>
      <c r="B9" s="256"/>
      <c r="C9" s="256"/>
      <c r="D9" s="256"/>
      <c r="E9" s="256"/>
      <c r="I9" s="4"/>
    </row>
    <row r="10" spans="1:9" ht="20.25" customHeight="1" x14ac:dyDescent="0.3">
      <c r="A10" s="252" t="s">
        <v>60</v>
      </c>
      <c r="B10" s="252"/>
      <c r="C10" s="252"/>
      <c r="D10" s="252"/>
      <c r="E10" s="252"/>
      <c r="I10" s="4"/>
    </row>
    <row r="11" spans="1:9" ht="20.25" customHeight="1" x14ac:dyDescent="0.3">
      <c r="A11" s="252" t="s">
        <v>196</v>
      </c>
      <c r="B11" s="252"/>
      <c r="C11" s="252"/>
      <c r="D11" s="252"/>
      <c r="E11" s="252"/>
    </row>
    <row r="12" spans="1:9" ht="31.5" customHeight="1" x14ac:dyDescent="0.2">
      <c r="A12" s="6"/>
      <c r="B12" s="6"/>
      <c r="C12" s="6"/>
      <c r="D12" s="6"/>
      <c r="E12" s="6"/>
    </row>
    <row r="13" spans="1:9" ht="30" customHeight="1" x14ac:dyDescent="0.2">
      <c r="A13" s="5"/>
      <c r="B13" s="5"/>
      <c r="C13" s="5"/>
      <c r="D13" s="5"/>
      <c r="E13" s="5"/>
    </row>
    <row r="14" spans="1:9" ht="30" customHeight="1" x14ac:dyDescent="0.2">
      <c r="A14" s="253" t="s">
        <v>78</v>
      </c>
      <c r="B14" s="253" t="s">
        <v>79</v>
      </c>
      <c r="C14" s="255" t="s">
        <v>42</v>
      </c>
      <c r="D14" s="255"/>
      <c r="E14" s="255"/>
    </row>
    <row r="15" spans="1:9" ht="42" customHeight="1" x14ac:dyDescent="0.2">
      <c r="A15" s="254"/>
      <c r="B15" s="254"/>
      <c r="C15" s="7" t="s">
        <v>127</v>
      </c>
      <c r="D15" s="7" t="s">
        <v>144</v>
      </c>
      <c r="E15" s="7" t="s">
        <v>178</v>
      </c>
    </row>
    <row r="16" spans="1:9" ht="85.5" customHeight="1" x14ac:dyDescent="0.2">
      <c r="A16" s="8">
        <v>1</v>
      </c>
      <c r="B16" s="9" t="s">
        <v>80</v>
      </c>
      <c r="C16" s="10">
        <v>561.5</v>
      </c>
      <c r="D16" s="10">
        <v>561.5</v>
      </c>
      <c r="E16" s="10">
        <v>561.5</v>
      </c>
    </row>
    <row r="17" spans="1:5" ht="132" customHeight="1" x14ac:dyDescent="0.2">
      <c r="A17" s="11">
        <v>2</v>
      </c>
      <c r="B17" s="12" t="s">
        <v>129</v>
      </c>
      <c r="C17" s="10">
        <v>7187.5</v>
      </c>
      <c r="D17" s="10">
        <v>7187.5</v>
      </c>
      <c r="E17" s="10">
        <v>7187.5</v>
      </c>
    </row>
    <row r="18" spans="1:5" ht="32.25" customHeight="1" x14ac:dyDescent="0.2">
      <c r="A18" s="13"/>
      <c r="B18" s="14" t="s">
        <v>81</v>
      </c>
      <c r="C18" s="15">
        <f>SUM(C16:C17)</f>
        <v>7749</v>
      </c>
      <c r="D18" s="15">
        <f t="shared" ref="D18:E18" si="0">SUM(D16:D17)</f>
        <v>7749</v>
      </c>
      <c r="E18" s="15">
        <f t="shared" si="0"/>
        <v>7749</v>
      </c>
    </row>
  </sheetData>
  <mergeCells count="12">
    <mergeCell ref="A1:E1"/>
    <mergeCell ref="A5:E5"/>
    <mergeCell ref="A4:E4"/>
    <mergeCell ref="A2:E2"/>
    <mergeCell ref="A3:E3"/>
    <mergeCell ref="A11:E11"/>
    <mergeCell ref="A14:A15"/>
    <mergeCell ref="B14:B15"/>
    <mergeCell ref="C14:E14"/>
    <mergeCell ref="A8:E8"/>
    <mergeCell ref="A9:E9"/>
    <mergeCell ref="A10:E10"/>
  </mergeCells>
  <phoneticPr fontId="2" type="noConversion"/>
  <pageMargins left="0.59055118110236227" right="0.39370078740157483" top="0.39370078740157483" bottom="0.39370078740157483" header="0.51181102362204722" footer="0.51181102362204722"/>
  <pageSetup paperSize="9" scale="85" orientation="portrait" horizontalDpi="0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>
      <selection activeCell="M11" sqref="M11"/>
    </sheetView>
  </sheetViews>
  <sheetFormatPr defaultRowHeight="12.75" x14ac:dyDescent="0.2"/>
  <cols>
    <col min="1" max="1" width="29.28515625" style="39" customWidth="1"/>
    <col min="2" max="11" width="13.28515625" style="39" customWidth="1"/>
    <col min="12" max="13" width="16" style="39" customWidth="1"/>
    <col min="14" max="16384" width="9.140625" style="39"/>
  </cols>
  <sheetData>
    <row r="1" spans="1:11" s="38" customFormat="1" ht="16.5" customHeight="1" x14ac:dyDescent="0.25">
      <c r="A1" s="260" t="s">
        <v>172</v>
      </c>
      <c r="B1" s="259"/>
      <c r="C1" s="215"/>
      <c r="D1" s="215"/>
      <c r="E1" s="215"/>
      <c r="F1" s="215"/>
      <c r="G1" s="215"/>
      <c r="H1" s="215"/>
      <c r="I1" s="215"/>
      <c r="J1" s="215"/>
      <c r="K1" s="215"/>
    </row>
    <row r="2" spans="1:11" s="38" customFormat="1" ht="16.5" customHeight="1" x14ac:dyDescent="0.25">
      <c r="A2" s="261" t="s">
        <v>173</v>
      </c>
      <c r="B2" s="259"/>
      <c r="C2" s="215"/>
      <c r="D2" s="215"/>
      <c r="E2" s="215"/>
      <c r="F2" s="215"/>
      <c r="G2" s="215"/>
      <c r="H2" s="215"/>
      <c r="I2" s="215"/>
      <c r="J2" s="215"/>
      <c r="K2" s="215"/>
    </row>
    <row r="3" spans="1:11" s="38" customFormat="1" ht="16.5" customHeight="1" x14ac:dyDescent="0.25">
      <c r="A3" s="261" t="s">
        <v>174</v>
      </c>
      <c r="B3" s="259"/>
      <c r="C3" s="215"/>
      <c r="D3" s="215"/>
      <c r="E3" s="215"/>
      <c r="F3" s="215"/>
      <c r="G3" s="215"/>
      <c r="H3" s="215"/>
      <c r="I3" s="215"/>
      <c r="J3" s="215"/>
      <c r="K3" s="215"/>
    </row>
    <row r="4" spans="1:11" s="38" customFormat="1" ht="16.5" customHeight="1" x14ac:dyDescent="0.25">
      <c r="A4" s="259" t="s">
        <v>184</v>
      </c>
      <c r="B4" s="259"/>
      <c r="C4" s="215"/>
      <c r="D4" s="215"/>
      <c r="E4" s="215"/>
      <c r="F4" s="215"/>
      <c r="G4" s="215"/>
      <c r="H4" s="215"/>
      <c r="I4" s="215"/>
      <c r="J4" s="215"/>
      <c r="K4" s="215"/>
    </row>
    <row r="5" spans="1:11" s="38" customFormat="1" ht="16.5" customHeight="1" x14ac:dyDescent="0.25">
      <c r="A5" s="259" t="s">
        <v>175</v>
      </c>
      <c r="B5" s="259"/>
      <c r="C5" s="215"/>
      <c r="D5" s="215"/>
      <c r="E5" s="215"/>
      <c r="F5" s="215"/>
      <c r="G5" s="215"/>
      <c r="H5" s="215"/>
      <c r="I5" s="215"/>
      <c r="J5" s="215"/>
      <c r="K5" s="215"/>
    </row>
    <row r="6" spans="1:11" ht="15" customHeight="1" x14ac:dyDescent="0.2">
      <c r="A6" s="61"/>
      <c r="B6" s="61"/>
      <c r="C6" s="61"/>
      <c r="D6" s="61"/>
      <c r="E6" s="61"/>
      <c r="F6" s="61"/>
      <c r="G6" s="61"/>
      <c r="H6" s="61"/>
      <c r="I6" s="61"/>
      <c r="J6" s="61"/>
      <c r="K6" s="63"/>
    </row>
    <row r="7" spans="1:11" ht="18.75" customHeight="1" x14ac:dyDescent="0.2">
      <c r="A7" s="61"/>
      <c r="B7" s="61"/>
      <c r="C7" s="61"/>
      <c r="D7" s="61"/>
      <c r="E7" s="61"/>
      <c r="F7" s="61"/>
      <c r="G7" s="61"/>
      <c r="H7" s="61"/>
      <c r="I7" s="61"/>
      <c r="J7" s="61"/>
      <c r="K7" s="63"/>
    </row>
    <row r="8" spans="1:11" ht="19.5" customHeight="1" x14ac:dyDescent="0.3">
      <c r="A8" s="231" t="s">
        <v>16</v>
      </c>
      <c r="B8" s="231"/>
      <c r="C8" s="231"/>
      <c r="D8" s="231"/>
      <c r="E8" s="231"/>
      <c r="F8" s="231"/>
      <c r="G8" s="231"/>
      <c r="H8" s="231"/>
      <c r="I8" s="231"/>
      <c r="J8" s="231"/>
      <c r="K8" s="231"/>
    </row>
    <row r="9" spans="1:11" ht="18.75" x14ac:dyDescent="0.3">
      <c r="A9" s="233" t="s">
        <v>61</v>
      </c>
      <c r="B9" s="233"/>
      <c r="C9" s="233"/>
      <c r="D9" s="233"/>
      <c r="E9" s="233"/>
      <c r="F9" s="233"/>
      <c r="G9" s="233"/>
      <c r="H9" s="233"/>
      <c r="I9" s="233"/>
      <c r="J9" s="233"/>
      <c r="K9" s="233"/>
    </row>
    <row r="10" spans="1:11" ht="18.75" x14ac:dyDescent="0.3">
      <c r="A10" s="233" t="s">
        <v>177</v>
      </c>
      <c r="B10" s="233"/>
      <c r="C10" s="233"/>
      <c r="D10" s="233"/>
      <c r="E10" s="233"/>
      <c r="F10" s="233"/>
      <c r="G10" s="233"/>
      <c r="H10" s="233"/>
      <c r="I10" s="233"/>
      <c r="J10" s="233"/>
      <c r="K10" s="233"/>
    </row>
    <row r="11" spans="1:11" ht="39.75" customHeight="1" x14ac:dyDescent="0.2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</row>
    <row r="12" spans="1:11" ht="39.75" customHeight="1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6" t="s">
        <v>17</v>
      </c>
    </row>
    <row r="13" spans="1:11" ht="25.5" customHeight="1" x14ac:dyDescent="0.2">
      <c r="A13" s="230" t="s">
        <v>43</v>
      </c>
      <c r="B13" s="263" t="s">
        <v>124</v>
      </c>
      <c r="C13" s="230" t="s">
        <v>127</v>
      </c>
      <c r="D13" s="230"/>
      <c r="E13" s="263" t="s">
        <v>128</v>
      </c>
      <c r="F13" s="230" t="s">
        <v>144</v>
      </c>
      <c r="G13" s="230"/>
      <c r="H13" s="263" t="s">
        <v>145</v>
      </c>
      <c r="I13" s="230" t="s">
        <v>178</v>
      </c>
      <c r="J13" s="230"/>
      <c r="K13" s="263" t="s">
        <v>185</v>
      </c>
    </row>
    <row r="14" spans="1:11" ht="60.75" customHeight="1" x14ac:dyDescent="0.2">
      <c r="A14" s="262"/>
      <c r="B14" s="262"/>
      <c r="C14" s="213" t="s">
        <v>44</v>
      </c>
      <c r="D14" s="213" t="s">
        <v>45</v>
      </c>
      <c r="E14" s="262"/>
      <c r="F14" s="213" t="s">
        <v>44</v>
      </c>
      <c r="G14" s="213" t="s">
        <v>45</v>
      </c>
      <c r="H14" s="262"/>
      <c r="I14" s="213" t="s">
        <v>44</v>
      </c>
      <c r="J14" s="213" t="s">
        <v>45</v>
      </c>
      <c r="K14" s="262"/>
    </row>
    <row r="15" spans="1:11" ht="38.25" customHeight="1" x14ac:dyDescent="0.2">
      <c r="A15" s="77" t="s">
        <v>18</v>
      </c>
      <c r="B15" s="78">
        <v>0</v>
      </c>
      <c r="C15" s="78">
        <v>0</v>
      </c>
      <c r="D15" s="78">
        <f>'[1]Приложение 1'!C16</f>
        <v>0</v>
      </c>
      <c r="E15" s="78">
        <f>B15+C15-D15</f>
        <v>0</v>
      </c>
      <c r="F15" s="78">
        <v>0</v>
      </c>
      <c r="G15" s="78">
        <v>0</v>
      </c>
      <c r="H15" s="78">
        <f>E15+F15-G15</f>
        <v>0</v>
      </c>
      <c r="I15" s="78">
        <v>0</v>
      </c>
      <c r="J15" s="78">
        <v>0</v>
      </c>
      <c r="K15" s="78">
        <f>H15+I15-J15</f>
        <v>0</v>
      </c>
    </row>
    <row r="16" spans="1:11" ht="38.25" customHeight="1" x14ac:dyDescent="0.2">
      <c r="A16" s="79" t="s">
        <v>19</v>
      </c>
      <c r="B16" s="78">
        <v>0</v>
      </c>
      <c r="C16" s="78">
        <v>0</v>
      </c>
      <c r="D16" s="78">
        <v>0</v>
      </c>
      <c r="E16" s="78">
        <f>B16+C16-D16</f>
        <v>0</v>
      </c>
      <c r="F16" s="78">
        <v>0</v>
      </c>
      <c r="G16" s="78">
        <v>0</v>
      </c>
      <c r="H16" s="78">
        <v>0</v>
      </c>
      <c r="I16" s="78">
        <v>0</v>
      </c>
      <c r="J16" s="78">
        <v>0</v>
      </c>
      <c r="K16" s="78">
        <f>H16+I16-J16</f>
        <v>0</v>
      </c>
    </row>
    <row r="17" spans="1:11" ht="32.25" customHeight="1" x14ac:dyDescent="0.2">
      <c r="A17" s="80" t="s">
        <v>81</v>
      </c>
      <c r="B17" s="81">
        <f t="shared" ref="B17:K17" si="0">SUM(B15:B16)</f>
        <v>0</v>
      </c>
      <c r="C17" s="81">
        <f t="shared" si="0"/>
        <v>0</v>
      </c>
      <c r="D17" s="81">
        <f t="shared" si="0"/>
        <v>0</v>
      </c>
      <c r="E17" s="81">
        <f t="shared" si="0"/>
        <v>0</v>
      </c>
      <c r="F17" s="81">
        <f t="shared" si="0"/>
        <v>0</v>
      </c>
      <c r="G17" s="81">
        <f t="shared" si="0"/>
        <v>0</v>
      </c>
      <c r="H17" s="81">
        <f t="shared" si="0"/>
        <v>0</v>
      </c>
      <c r="I17" s="81">
        <f t="shared" si="0"/>
        <v>0</v>
      </c>
      <c r="J17" s="81">
        <f t="shared" si="0"/>
        <v>0</v>
      </c>
      <c r="K17" s="81">
        <f t="shared" si="0"/>
        <v>0</v>
      </c>
    </row>
  </sheetData>
  <mergeCells count="16">
    <mergeCell ref="A10:K10"/>
    <mergeCell ref="A13:A14"/>
    <mergeCell ref="B13:B14"/>
    <mergeCell ref="K13:K14"/>
    <mergeCell ref="C13:D13"/>
    <mergeCell ref="F13:G13"/>
    <mergeCell ref="I13:J13"/>
    <mergeCell ref="E13:E14"/>
    <mergeCell ref="H13:H14"/>
    <mergeCell ref="A9:K9"/>
    <mergeCell ref="A5:K5"/>
    <mergeCell ref="A8:K8"/>
    <mergeCell ref="A1:K1"/>
    <mergeCell ref="A2:K2"/>
    <mergeCell ref="A3:K3"/>
    <mergeCell ref="A4:K4"/>
  </mergeCells>
  <phoneticPr fontId="2" type="noConversion"/>
  <pageMargins left="0.27559055118110237" right="0.27559055118110237" top="0.98425196850393704" bottom="0.39370078740157483" header="0.51181102362204722" footer="0.51181102362204722"/>
  <pageSetup paperSize="9" scale="85" orientation="landscape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4</vt:i4>
      </vt:variant>
    </vt:vector>
  </HeadingPairs>
  <TitlesOfParts>
    <vt:vector size="10" baseType="lpstr">
      <vt:lpstr>Приложение 1</vt:lpstr>
      <vt:lpstr>Приложение 2</vt:lpstr>
      <vt:lpstr>Приложение 3</vt:lpstr>
      <vt:lpstr>Приложение 7</vt:lpstr>
      <vt:lpstr>Приложение 8</vt:lpstr>
      <vt:lpstr>Приложение 9</vt:lpstr>
      <vt:lpstr>'Приложение 2'!Заголовки_для_печати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Никитина Т Н</cp:lastModifiedBy>
  <cp:lastPrinted>2024-12-05T10:12:25Z</cp:lastPrinted>
  <dcterms:created xsi:type="dcterms:W3CDTF">1996-10-08T23:32:33Z</dcterms:created>
  <dcterms:modified xsi:type="dcterms:W3CDTF">2024-12-05T10:13:03Z</dcterms:modified>
</cp:coreProperties>
</file>